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.townofalexandria.local\Home\bsweet\Documents\"/>
    </mc:Choice>
  </mc:AlternateContent>
  <xr:revisionPtr revIDLastSave="0" documentId="8_{59C68948-31DE-466B-A69D-1F7067B616B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March 2020" sheetId="20" r:id="rId1"/>
    <sheet name="Arena July 19 " sheetId="18" r:id="rId2"/>
    <sheet name="Arena June 19" sheetId="17" r:id="rId3"/>
    <sheet name="TS July 19" sheetId="16" r:id="rId4"/>
    <sheet name="TS June 19" sheetId="15" r:id="rId5"/>
    <sheet name="TS May 19" sheetId="14" r:id="rId6"/>
    <sheet name="2018-2019 Season" sheetId="13" r:id="rId7"/>
    <sheet name="Arena Apr 19" sheetId="12" r:id="rId8"/>
    <sheet name="TS April 19" sheetId="11" r:id="rId9"/>
    <sheet name="Oct. 18" sheetId="19" r:id="rId10"/>
    <sheet name="Arena 5 Yr Comparison" sheetId="10" r:id="rId11"/>
    <sheet name="TS Mar19" sheetId="9" r:id="rId12"/>
    <sheet name="Arena Mar19" sheetId="8" r:id="rId13"/>
    <sheet name="TS Feb 19 " sheetId="7" r:id="rId14"/>
    <sheet name="Arena Feb 19 " sheetId="6" r:id="rId15"/>
    <sheet name="TS Jan 19" sheetId="5" r:id="rId16"/>
    <sheet name="Arena Jan 19" sheetId="4" r:id="rId17"/>
    <sheet name="Arena 2018" sheetId="1" r:id="rId18"/>
    <sheet name="TS 2018" sheetId="2" r:id="rId19"/>
    <sheet name="Sheet3" sheetId="3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20" l="1"/>
  <c r="G14" i="20"/>
  <c r="G18" i="20" s="1"/>
  <c r="G20" i="20" s="1"/>
  <c r="H20" i="20"/>
  <c r="E14" i="20"/>
  <c r="E18" i="20" s="1"/>
  <c r="E20" i="20" s="1"/>
  <c r="C14" i="20"/>
  <c r="C18" i="20" s="1"/>
  <c r="C20" i="20" s="1"/>
  <c r="L11" i="10"/>
  <c r="M11" i="10" s="1"/>
  <c r="D11" i="10"/>
  <c r="E25" i="19"/>
  <c r="E17" i="19"/>
  <c r="E27" i="19" s="1"/>
  <c r="E29" i="19" s="1"/>
  <c r="E12" i="19"/>
  <c r="C12" i="19"/>
  <c r="C25" i="19"/>
  <c r="C20" i="19"/>
  <c r="C17" i="19"/>
  <c r="F22" i="16"/>
  <c r="G22" i="16"/>
  <c r="F18" i="16"/>
  <c r="F24" i="16" s="1"/>
  <c r="G18" i="16"/>
  <c r="F13" i="16"/>
  <c r="G13" i="16"/>
  <c r="G22" i="15"/>
  <c r="G18" i="15"/>
  <c r="G24" i="15" s="1"/>
  <c r="G13" i="15"/>
  <c r="G26" i="15" s="1"/>
  <c r="G23" i="18"/>
  <c r="G25" i="18" s="1"/>
  <c r="G27" i="18" s="1"/>
  <c r="G25" i="17"/>
  <c r="G27" i="17" s="1"/>
  <c r="G23" i="17"/>
  <c r="I25" i="18"/>
  <c r="I23" i="18"/>
  <c r="E23" i="18"/>
  <c r="C23" i="18"/>
  <c r="C18" i="18"/>
  <c r="I15" i="18"/>
  <c r="I27" i="18" s="1"/>
  <c r="E15" i="18"/>
  <c r="E25" i="18" s="1"/>
  <c r="E27" i="18" s="1"/>
  <c r="C15" i="18"/>
  <c r="C27" i="18" s="1"/>
  <c r="E25" i="17"/>
  <c r="E27" i="17" s="1"/>
  <c r="I23" i="17"/>
  <c r="E23" i="17"/>
  <c r="C23" i="17"/>
  <c r="C18" i="17"/>
  <c r="I15" i="17"/>
  <c r="I25" i="17" s="1"/>
  <c r="E15" i="17"/>
  <c r="C15" i="17"/>
  <c r="E24" i="16"/>
  <c r="E22" i="16"/>
  <c r="I22" i="16"/>
  <c r="E18" i="16"/>
  <c r="I18" i="16"/>
  <c r="I24" i="16" s="1"/>
  <c r="E13" i="16"/>
  <c r="I13" i="16"/>
  <c r="I26" i="16" s="1"/>
  <c r="C22" i="16"/>
  <c r="C18" i="16"/>
  <c r="C24" i="16" s="1"/>
  <c r="C13" i="16"/>
  <c r="I22" i="15"/>
  <c r="E22" i="15"/>
  <c r="E24" i="15" s="1"/>
  <c r="C22" i="15"/>
  <c r="I18" i="15"/>
  <c r="I24" i="15" s="1"/>
  <c r="E18" i="15"/>
  <c r="C18" i="15"/>
  <c r="I13" i="15"/>
  <c r="E13" i="15"/>
  <c r="C13" i="15"/>
  <c r="E26" i="14"/>
  <c r="E24" i="14"/>
  <c r="C22" i="14"/>
  <c r="E22" i="14"/>
  <c r="G22" i="14"/>
  <c r="E18" i="14"/>
  <c r="G18" i="14"/>
  <c r="G24" i="14" s="1"/>
  <c r="C18" i="14"/>
  <c r="E13" i="14"/>
  <c r="G13" i="14"/>
  <c r="C13" i="14"/>
  <c r="C23" i="13"/>
  <c r="C18" i="13"/>
  <c r="C25" i="13" s="1"/>
  <c r="C15" i="13"/>
  <c r="G23" i="12"/>
  <c r="E23" i="12"/>
  <c r="C23" i="12"/>
  <c r="C18" i="12"/>
  <c r="C25" i="12" s="1"/>
  <c r="G15" i="12"/>
  <c r="G27" i="12" s="1"/>
  <c r="E15" i="12"/>
  <c r="E25" i="12" s="1"/>
  <c r="E27" i="12" s="1"/>
  <c r="C15" i="12"/>
  <c r="C27" i="12" s="1"/>
  <c r="G19" i="11"/>
  <c r="E19" i="11"/>
  <c r="E21" i="11" s="1"/>
  <c r="C19" i="11"/>
  <c r="G15" i="11"/>
  <c r="G21" i="11" s="1"/>
  <c r="E15" i="11"/>
  <c r="C15" i="11"/>
  <c r="C23" i="11" s="1"/>
  <c r="L10" i="10"/>
  <c r="L9" i="10"/>
  <c r="M9" i="10" s="1"/>
  <c r="D8" i="10"/>
  <c r="D9" i="10"/>
  <c r="D10" i="10"/>
  <c r="D7" i="10"/>
  <c r="L7" i="10"/>
  <c r="M7" i="10" s="1"/>
  <c r="L8" i="10"/>
  <c r="M8" i="10" s="1"/>
  <c r="O8" i="10" s="1"/>
  <c r="F15" i="9"/>
  <c r="F19" i="9"/>
  <c r="C15" i="9"/>
  <c r="D15" i="9"/>
  <c r="D23" i="9" s="1"/>
  <c r="D19" i="9"/>
  <c r="C19" i="9"/>
  <c r="C23" i="9" s="1"/>
  <c r="F23" i="8"/>
  <c r="F15" i="8"/>
  <c r="F25" i="8" s="1"/>
  <c r="D25" i="8"/>
  <c r="D23" i="8"/>
  <c r="D15" i="8"/>
  <c r="C18" i="8"/>
  <c r="C15" i="8"/>
  <c r="C23" i="8"/>
  <c r="D12" i="7"/>
  <c r="D22" i="7" s="1"/>
  <c r="D25" i="6"/>
  <c r="D20" i="5"/>
  <c r="D27" i="1"/>
  <c r="D18" i="2"/>
  <c r="C26" i="16" l="1"/>
  <c r="G26" i="14"/>
  <c r="F26" i="16"/>
  <c r="O10" i="10"/>
  <c r="P10" i="10" s="1"/>
  <c r="M10" i="10"/>
  <c r="C21" i="11"/>
  <c r="C25" i="17"/>
  <c r="G24" i="16"/>
  <c r="G26" i="16" s="1"/>
  <c r="E26" i="15"/>
  <c r="F23" i="9"/>
  <c r="G25" i="12"/>
  <c r="C24" i="14"/>
  <c r="C26" i="14" s="1"/>
  <c r="C27" i="19"/>
  <c r="C29" i="19" s="1"/>
  <c r="C25" i="18"/>
  <c r="I27" i="17"/>
  <c r="C27" i="17"/>
  <c r="E26" i="16"/>
  <c r="C24" i="15"/>
  <c r="C26" i="15" s="1"/>
  <c r="I26" i="15"/>
  <c r="G23" i="11"/>
  <c r="E23" i="11"/>
  <c r="P8" i="10"/>
  <c r="O7" i="10"/>
  <c r="P7" i="10" s="1"/>
  <c r="O9" i="10"/>
  <c r="P9" i="10" s="1"/>
  <c r="C25" i="8"/>
</calcChain>
</file>

<file path=xl/sharedStrings.xml><?xml version="1.0" encoding="utf-8"?>
<sst xmlns="http://schemas.openxmlformats.org/spreadsheetml/2006/main" count="366" uniqueCount="98">
  <si>
    <t>TOWN OF ALEXANDRIA</t>
  </si>
  <si>
    <t>JANUARY THROUGH DECEMBER 2018</t>
  </si>
  <si>
    <t>REVENUES</t>
  </si>
  <si>
    <t>EXPENDITURES</t>
  </si>
  <si>
    <t xml:space="preserve">Payroll </t>
  </si>
  <si>
    <t>Payroll - PT</t>
  </si>
  <si>
    <t>Manager Payroll</t>
  </si>
  <si>
    <t>Total Payroll</t>
  </si>
  <si>
    <t>Equipment</t>
  </si>
  <si>
    <t>Electricity</t>
  </si>
  <si>
    <t>Heating Fuel</t>
  </si>
  <si>
    <t>Total Contract Exp.</t>
  </si>
  <si>
    <t>Misc Exp</t>
  </si>
  <si>
    <t>Net Income / Loss</t>
  </si>
  <si>
    <t>Total Equipment</t>
  </si>
  <si>
    <t>CE</t>
  </si>
  <si>
    <t>ARENA</t>
  </si>
  <si>
    <t>TRANSFER SITE</t>
  </si>
  <si>
    <t>SUMMARY OF REVENUE &amp; EXPENDITURES</t>
  </si>
  <si>
    <t>SUMMARY OF REVENUES &amp; EXPENDITURES</t>
  </si>
  <si>
    <t>Payroll</t>
  </si>
  <si>
    <t>FICA</t>
  </si>
  <si>
    <t>REVISED 1/25/19</t>
  </si>
  <si>
    <t>JANUARY 2019</t>
  </si>
  <si>
    <t>Unemployment Ins.</t>
  </si>
  <si>
    <t>FEBRUARY 2019</t>
  </si>
  <si>
    <t>Payroll Taxes</t>
  </si>
  <si>
    <t>Daily Revenues</t>
  </si>
  <si>
    <t>Sale of Scrap (Kimco)</t>
  </si>
  <si>
    <t>Total Revenues</t>
  </si>
  <si>
    <t>MARCH 2019</t>
  </si>
  <si>
    <t>This will take care of the $4000 A/R still due for 2018.</t>
  </si>
  <si>
    <t>Note - A large check came in 4/2/19 from one of the schools.</t>
  </si>
  <si>
    <t>CURRENT PERIOD</t>
  </si>
  <si>
    <t>PRIOR YEAR CURRENT PERIOD</t>
  </si>
  <si>
    <t>ACTUAL JAN 1 - MAR 31, 2019</t>
  </si>
  <si>
    <t>SEASON</t>
  </si>
  <si>
    <t>SIGNAGE REVENUE IF AVAILABLE</t>
  </si>
  <si>
    <t>UNUSUAL EXPENSES</t>
  </si>
  <si>
    <t>FULL TIME PAYROLL</t>
  </si>
  <si>
    <t>PART TIME PAYROLL</t>
  </si>
  <si>
    <t>UI</t>
  </si>
  <si>
    <t>2015-2016</t>
  </si>
  <si>
    <t>MANAGER PAYROLL (Includes OT)</t>
  </si>
  <si>
    <t>TOTAL REVENUES</t>
  </si>
  <si>
    <t>DESC OF UNUSUAL EXPENSE</t>
  </si>
  <si>
    <t>TOTAL GROSS PAYROLL</t>
  </si>
  <si>
    <t>TOTAL PAYROLL EXPENSE</t>
  </si>
  <si>
    <t>2016-2017</t>
  </si>
  <si>
    <t>Parking Lot</t>
  </si>
  <si>
    <t>2017-2018</t>
  </si>
  <si>
    <t>DESC OF UNUSUAL REVENUES</t>
  </si>
  <si>
    <t>Watertown Arena Closed</t>
  </si>
  <si>
    <t>TOWN OF ALEXANDRIA ARENA</t>
  </si>
  <si>
    <t>2018-2019</t>
  </si>
  <si>
    <t>New Doors</t>
  </si>
  <si>
    <t>Roof &amp; Doors -  Felder</t>
  </si>
  <si>
    <t>EXPEND-ITURES</t>
  </si>
  <si>
    <t>N/A</t>
  </si>
  <si>
    <t>Still $6480.00 in A/R</t>
  </si>
  <si>
    <t>NET INCOME/(LOSS)</t>
  </si>
  <si>
    <t>APRIL 2019</t>
  </si>
  <si>
    <t>ACTUAL JAN 1 - APRIL 30, 2019</t>
  </si>
  <si>
    <t>Total Expenses</t>
  </si>
  <si>
    <t>SEPT 1, 2018 - MAY 14, 2019</t>
  </si>
  <si>
    <t>MAY 2019</t>
  </si>
  <si>
    <t>ACTUAL JAN 1 - MAY 31, 2019</t>
  </si>
  <si>
    <t>Dump Fees</t>
  </si>
  <si>
    <t>Sale of Metal - Kimco</t>
  </si>
  <si>
    <t>JUNE 2019</t>
  </si>
  <si>
    <t>ACTUAL JAN 1 - JUNE 30, 2019</t>
  </si>
  <si>
    <t>JULY 2019</t>
  </si>
  <si>
    <t>ACTUAL JAN 1 - JULY 31, 2019</t>
  </si>
  <si>
    <t>See attached detail for July 2019 Expenditures.  Includes 2 concrete slabs,</t>
  </si>
  <si>
    <t>a storage shed, and an electrical upgrade, which total $13,561.50.</t>
  </si>
  <si>
    <t>ACTUAL JAN 1 - JULY 30, 2019</t>
  </si>
  <si>
    <t>2019 CURRENT PERIOD</t>
  </si>
  <si>
    <t>2017 CURRENT PERIOD</t>
  </si>
  <si>
    <t>2018 CURRENT PERIOD</t>
  </si>
  <si>
    <t>2018  CURRENT PERIOD</t>
  </si>
  <si>
    <t xml:space="preserve">ARENA </t>
  </si>
  <si>
    <t>OCTOBER 2018</t>
  </si>
  <si>
    <t>ICE RENTAL</t>
  </si>
  <si>
    <t>Equipment - Used Zamboni</t>
  </si>
  <si>
    <t>Minor Hocket Billed Out</t>
  </si>
  <si>
    <t>A Bay Figure Skating Billed Out</t>
  </si>
  <si>
    <t>Clayton Figure Skating Billed Out</t>
  </si>
  <si>
    <t>MARCH    2019</t>
  </si>
  <si>
    <t>BY SEASON  2015 - 2020</t>
  </si>
  <si>
    <t>2019-2020</t>
  </si>
  <si>
    <t xml:space="preserve">ICE TIME REVENUE </t>
  </si>
  <si>
    <t>Contractual Exp.</t>
  </si>
  <si>
    <t>Retirement (15.7%)</t>
  </si>
  <si>
    <t>Est.</t>
  </si>
  <si>
    <t xml:space="preserve"> Town of Alexandria Transfer-site</t>
  </si>
  <si>
    <t xml:space="preserve">Health Ins </t>
  </si>
  <si>
    <t xml:space="preserve">     Profit &amp; Loss for 2017, 2018 and 2019</t>
  </si>
  <si>
    <t xml:space="preserve">      Analysis/Review for Raising Prices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</si>
</sst>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u/>
      <sz val="24"/>
      <color theme="1"/>
      <name val="Arial"/>
      <family val="2"/>
    </font>
    <font>
      <b/>
      <u/>
      <sz val="24"/>
      <color theme="1"/>
      <name val="Calibri"/>
      <family val="2"/>
      <scheme val="minor"/>
    </font>
    <font>
      <b/>
      <u/>
      <sz val="24"/>
      <color theme="1"/>
      <name val="A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2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 applyBorder="1"/>
    <xf numFmtId="49" fontId="0" fillId="0" borderId="0" xfId="0" applyNumberFormat="1"/>
    <xf numFmtId="0" fontId="1" fillId="0" borderId="0" xfId="0" applyFont="1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 applyBorder="1"/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4" fontId="0" fillId="0" borderId="0" xfId="0" applyNumberFormat="1"/>
    <xf numFmtId="44" fontId="2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44" fontId="0" fillId="0" borderId="0" xfId="0" applyNumberFormat="1" applyAlignment="1">
      <alignment wrapText="1"/>
    </xf>
    <xf numFmtId="8" fontId="0" fillId="0" borderId="0" xfId="0" applyNumberFormat="1"/>
    <xf numFmtId="44" fontId="0" fillId="0" borderId="0" xfId="0" applyNumberFormat="1" applyAlignment="1">
      <alignment horizontal="center"/>
    </xf>
    <xf numFmtId="164" fontId="1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1" fillId="0" borderId="0" xfId="0" applyFont="1" applyBorder="1"/>
    <xf numFmtId="44" fontId="1" fillId="0" borderId="0" xfId="0" applyNumberFormat="1" applyFont="1"/>
    <xf numFmtId="44" fontId="1" fillId="0" borderId="0" xfId="0" applyNumberFormat="1" applyFont="1" applyBorder="1"/>
    <xf numFmtId="44" fontId="1" fillId="0" borderId="1" xfId="0" applyNumberFormat="1" applyFont="1" applyBorder="1" applyAlignment="1">
      <alignment horizontal="center" wrapText="1"/>
    </xf>
    <xf numFmtId="44" fontId="1" fillId="0" borderId="0" xfId="0" applyNumberFormat="1" applyFont="1" applyBorder="1" applyAlignment="1">
      <alignment horizontal="center" wrapText="1"/>
    </xf>
    <xf numFmtId="44" fontId="1" fillId="0" borderId="1" xfId="0" applyNumberFormat="1" applyFont="1" applyBorder="1"/>
    <xf numFmtId="44" fontId="0" fillId="0" borderId="0" xfId="0" applyNumberFormat="1" applyBorder="1"/>
    <xf numFmtId="44" fontId="1" fillId="0" borderId="2" xfId="0" applyNumberFormat="1" applyFont="1" applyBorder="1"/>
    <xf numFmtId="44" fontId="0" fillId="0" borderId="1" xfId="0" applyNumberFormat="1" applyBorder="1"/>
    <xf numFmtId="49" fontId="0" fillId="0" borderId="3" xfId="0" applyNumberFormat="1" applyBorder="1" applyAlignment="1">
      <alignment horizontal="center" wrapText="1"/>
    </xf>
    <xf numFmtId="44" fontId="0" fillId="0" borderId="2" xfId="0" applyNumberFormat="1" applyBorder="1"/>
    <xf numFmtId="0" fontId="1" fillId="0" borderId="0" xfId="0" applyFont="1" applyAlignment="1">
      <alignment horizontal="center"/>
    </xf>
    <xf numFmtId="49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4" xfId="0" applyFont="1" applyBorder="1"/>
    <xf numFmtId="0" fontId="1" fillId="0" borderId="4" xfId="0" applyFont="1" applyBorder="1"/>
    <xf numFmtId="44" fontId="3" fillId="0" borderId="4" xfId="0" applyNumberFormat="1" applyFont="1" applyBorder="1"/>
    <xf numFmtId="44" fontId="1" fillId="0" borderId="4" xfId="0" applyNumberFormat="1" applyFont="1" applyBorder="1"/>
    <xf numFmtId="0" fontId="9" fillId="0" borderId="4" xfId="0" applyFont="1" applyBorder="1"/>
    <xf numFmtId="0" fontId="11" fillId="0" borderId="4" xfId="0" applyFont="1" applyBorder="1"/>
    <xf numFmtId="44" fontId="11" fillId="0" borderId="4" xfId="0" applyNumberFormat="1" applyFont="1" applyBorder="1"/>
    <xf numFmtId="0" fontId="10" fillId="0" borderId="4" xfId="0" applyFont="1" applyBorder="1"/>
    <xf numFmtId="0" fontId="0" fillId="0" borderId="4" xfId="0" applyBorder="1"/>
    <xf numFmtId="7" fontId="3" fillId="0" borderId="4" xfId="0" applyNumberFormat="1" applyFont="1" applyBorder="1"/>
    <xf numFmtId="164" fontId="1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workbookViewId="0">
      <selection activeCell="B2" sqref="B1:B2"/>
    </sheetView>
  </sheetViews>
  <sheetFormatPr defaultRowHeight="15"/>
  <cols>
    <col min="1" max="1" width="5.5703125" customWidth="1"/>
    <col min="2" max="2" width="26.140625" customWidth="1"/>
    <col min="3" max="3" width="14.28515625" style="1" customWidth="1"/>
    <col min="4" max="4" width="1.85546875" style="4" customWidth="1"/>
    <col min="5" max="5" width="14.140625" style="1" customWidth="1"/>
    <col min="6" max="6" width="2.28515625" style="4" customWidth="1"/>
    <col min="7" max="7" width="15.85546875" style="4" customWidth="1"/>
    <col min="8" max="8" width="1.85546875" style="4" customWidth="1"/>
    <col min="9" max="9" width="15.7109375" style="1" customWidth="1"/>
  </cols>
  <sheetData>
    <row r="1" spans="1:11">
      <c r="A1" s="6"/>
      <c r="B1" s="7"/>
      <c r="C1" s="7"/>
      <c r="D1" s="7"/>
      <c r="E1" s="10"/>
      <c r="F1" s="6"/>
      <c r="G1" s="23"/>
      <c r="H1" s="23"/>
      <c r="I1" s="7"/>
      <c r="J1" s="6"/>
      <c r="K1" s="6"/>
    </row>
    <row r="2" spans="1:11">
      <c r="A2" s="6"/>
      <c r="B2" s="7"/>
      <c r="C2" s="7"/>
      <c r="D2" s="7"/>
      <c r="E2" s="10"/>
      <c r="F2" s="6"/>
      <c r="G2" s="23"/>
      <c r="H2" s="23"/>
      <c r="I2" s="7"/>
      <c r="J2" s="6"/>
      <c r="K2" s="6"/>
    </row>
    <row r="3" spans="1:11" ht="33.75">
      <c r="A3" s="50" t="s">
        <v>94</v>
      </c>
      <c r="C3" s="7"/>
      <c r="D3" s="7"/>
      <c r="E3" s="10"/>
      <c r="F3" s="6"/>
      <c r="G3" s="23"/>
      <c r="H3" s="23"/>
      <c r="I3" s="7"/>
      <c r="J3" s="6"/>
      <c r="K3" s="6"/>
    </row>
    <row r="4" spans="1:11" ht="26.25">
      <c r="A4" s="35" t="s">
        <v>96</v>
      </c>
      <c r="C4" s="8"/>
      <c r="D4" s="7"/>
      <c r="E4" s="10"/>
      <c r="F4" s="6"/>
      <c r="G4" s="23"/>
      <c r="H4" s="23"/>
      <c r="I4" s="7"/>
      <c r="J4" s="6"/>
      <c r="K4" s="6"/>
    </row>
    <row r="5" spans="1:11" ht="26.25">
      <c r="A5" s="36" t="s">
        <v>97</v>
      </c>
      <c r="C5" s="7"/>
      <c r="D5" s="10"/>
      <c r="E5" s="7"/>
      <c r="F5" s="10"/>
      <c r="G5" s="10"/>
      <c r="H5" s="10"/>
      <c r="I5" s="7"/>
      <c r="J5" s="6"/>
      <c r="K5" s="6"/>
    </row>
    <row r="6" spans="1:11" s="17" customFormat="1" ht="33.75" customHeight="1">
      <c r="A6" s="34"/>
      <c r="B6" s="34"/>
      <c r="C6" s="37">
        <v>2017</v>
      </c>
      <c r="D6" s="38"/>
      <c r="E6" s="39">
        <v>2018</v>
      </c>
      <c r="F6" s="38"/>
      <c r="G6" s="37">
        <v>2019</v>
      </c>
      <c r="H6" s="21"/>
      <c r="I6" s="21"/>
      <c r="J6" s="34"/>
      <c r="K6" s="34"/>
    </row>
    <row r="7" spans="1:11" ht="18">
      <c r="A7" s="40" t="s">
        <v>2</v>
      </c>
      <c r="B7" s="41"/>
      <c r="C7" s="42">
        <v>91263.5</v>
      </c>
      <c r="D7" s="42"/>
      <c r="E7" s="42">
        <v>91513.7</v>
      </c>
      <c r="F7" s="42"/>
      <c r="G7" s="42">
        <v>89967.3</v>
      </c>
      <c r="H7" s="25"/>
      <c r="I7" s="25"/>
      <c r="J7" s="6"/>
      <c r="K7" s="6"/>
    </row>
    <row r="8" spans="1:11">
      <c r="A8" s="41"/>
      <c r="B8" s="41"/>
      <c r="C8" s="43"/>
      <c r="D8" s="43"/>
      <c r="E8" s="43"/>
      <c r="F8" s="43"/>
      <c r="G8" s="43"/>
      <c r="H8" s="25"/>
      <c r="I8" s="25"/>
      <c r="J8" s="6"/>
      <c r="K8" s="6"/>
    </row>
    <row r="9" spans="1:11" ht="15.75">
      <c r="A9" s="44" t="s">
        <v>3</v>
      </c>
      <c r="B9" s="41"/>
      <c r="C9" s="43"/>
      <c r="D9" s="43"/>
      <c r="E9" s="43"/>
      <c r="F9" s="43"/>
      <c r="G9" s="43"/>
      <c r="H9" s="25"/>
      <c r="I9" s="25"/>
      <c r="J9" s="6"/>
      <c r="K9" s="6"/>
    </row>
    <row r="10" spans="1:11" ht="15.75">
      <c r="A10" s="45"/>
      <c r="B10" s="45" t="s">
        <v>20</v>
      </c>
      <c r="C10" s="46">
        <v>38095.33</v>
      </c>
      <c r="D10" s="46"/>
      <c r="E10" s="46">
        <v>44840.14</v>
      </c>
      <c r="F10" s="46"/>
      <c r="G10" s="46">
        <v>38090.449999999997</v>
      </c>
      <c r="H10" s="25"/>
      <c r="I10" s="25"/>
      <c r="J10" s="6"/>
      <c r="K10" s="6"/>
    </row>
    <row r="11" spans="1:11" ht="15.75">
      <c r="A11" s="45"/>
      <c r="B11" s="45" t="s">
        <v>92</v>
      </c>
      <c r="C11" s="46">
        <v>5980.97</v>
      </c>
      <c r="D11" s="46"/>
      <c r="E11" s="46">
        <v>7039.9</v>
      </c>
      <c r="F11" s="46"/>
      <c r="G11" s="46">
        <v>5980.2</v>
      </c>
      <c r="H11" s="25"/>
      <c r="I11" s="25"/>
      <c r="J11" s="6"/>
      <c r="K11" s="6"/>
    </row>
    <row r="12" spans="1:11" ht="15.75">
      <c r="A12" s="45" t="s">
        <v>93</v>
      </c>
      <c r="B12" s="45" t="s">
        <v>95</v>
      </c>
      <c r="C12" s="46">
        <v>25424.1</v>
      </c>
      <c r="D12" s="46"/>
      <c r="E12" s="46">
        <v>26836.55</v>
      </c>
      <c r="F12" s="46"/>
      <c r="G12" s="46">
        <v>28249</v>
      </c>
      <c r="H12" s="25"/>
      <c r="I12" s="25"/>
      <c r="J12" s="6"/>
      <c r="K12" s="6"/>
    </row>
    <row r="13" spans="1:11" ht="15.75">
      <c r="A13" s="45"/>
      <c r="B13" s="45" t="s">
        <v>26</v>
      </c>
      <c r="C13" s="46">
        <v>2754.6</v>
      </c>
      <c r="D13" s="46"/>
      <c r="E13" s="46">
        <v>2852.17</v>
      </c>
      <c r="F13" s="46"/>
      <c r="G13" s="46">
        <v>2857.06</v>
      </c>
      <c r="H13" s="25"/>
      <c r="I13" s="25"/>
      <c r="J13" s="6"/>
      <c r="K13" s="6"/>
    </row>
    <row r="14" spans="1:11" ht="15.75">
      <c r="A14" s="45"/>
      <c r="B14" s="45" t="s">
        <v>7</v>
      </c>
      <c r="C14" s="46">
        <f>SUM(C10:C13)</f>
        <v>72255</v>
      </c>
      <c r="D14" s="46"/>
      <c r="E14" s="46">
        <f>SUM(E10:E13)</f>
        <v>81568.759999999995</v>
      </c>
      <c r="F14" s="46">
        <f t="shared" ref="F14:G14" si="0">SUM(F10:F13)</f>
        <v>0</v>
      </c>
      <c r="G14" s="46">
        <f t="shared" si="0"/>
        <v>75176.709999999992</v>
      </c>
      <c r="H14" s="25"/>
      <c r="I14" s="25"/>
      <c r="J14" s="6"/>
      <c r="K14" s="6"/>
    </row>
    <row r="15" spans="1:11">
      <c r="A15" s="41"/>
      <c r="B15" s="41"/>
      <c r="C15" s="43"/>
      <c r="D15" s="43"/>
      <c r="E15" s="43"/>
      <c r="F15" s="43"/>
      <c r="G15" s="43"/>
      <c r="H15" s="25"/>
      <c r="I15" s="25"/>
      <c r="J15" s="6"/>
      <c r="K15" s="6"/>
    </row>
    <row r="16" spans="1:11">
      <c r="A16" s="41"/>
      <c r="B16" s="41" t="s">
        <v>91</v>
      </c>
      <c r="C16" s="43">
        <v>62693.03</v>
      </c>
      <c r="D16" s="43"/>
      <c r="E16" s="43">
        <v>87366.98</v>
      </c>
      <c r="F16" s="43"/>
      <c r="G16" s="43">
        <v>80834.11</v>
      </c>
      <c r="H16" s="25"/>
      <c r="I16" s="25"/>
      <c r="J16" s="6"/>
      <c r="K16" s="6"/>
    </row>
    <row r="17" spans="1:11">
      <c r="A17" s="41"/>
      <c r="B17" s="41"/>
      <c r="C17" s="43"/>
      <c r="D17" s="43"/>
      <c r="E17" s="43"/>
      <c r="F17" s="43"/>
      <c r="G17" s="43"/>
      <c r="H17" s="25"/>
      <c r="I17" s="25"/>
      <c r="J17" s="6"/>
      <c r="K17" s="6"/>
    </row>
    <row r="18" spans="1:11" ht="20.25">
      <c r="A18" s="47" t="s">
        <v>63</v>
      </c>
      <c r="B18" s="48"/>
      <c r="C18" s="43">
        <f>SUM(C14:C17)</f>
        <v>134948.03</v>
      </c>
      <c r="D18" s="43"/>
      <c r="E18" s="43">
        <f t="shared" ref="E18:G18" si="1">SUM(E14:E17)</f>
        <v>168935.74</v>
      </c>
      <c r="F18" s="43"/>
      <c r="G18" s="43">
        <f t="shared" si="1"/>
        <v>156010.82</v>
      </c>
      <c r="H18" s="25"/>
      <c r="I18" s="25"/>
      <c r="J18" s="6"/>
      <c r="K18" s="6"/>
    </row>
    <row r="19" spans="1:11">
      <c r="A19" s="41"/>
      <c r="B19" s="41"/>
      <c r="C19" s="43"/>
      <c r="D19" s="43"/>
      <c r="E19" s="43"/>
      <c r="F19" s="43"/>
      <c r="G19" s="43"/>
      <c r="H19" s="25"/>
      <c r="I19" s="25"/>
      <c r="J19" s="6"/>
      <c r="K19" s="6"/>
    </row>
    <row r="20" spans="1:11" ht="18">
      <c r="A20" s="40" t="s">
        <v>13</v>
      </c>
      <c r="B20" s="48"/>
      <c r="C20" s="49">
        <f>C7-C18</f>
        <v>-43684.53</v>
      </c>
      <c r="D20" s="49"/>
      <c r="E20" s="49">
        <f t="shared" ref="E20:H20" si="2">E7-E18</f>
        <v>-77422.039999999994</v>
      </c>
      <c r="F20" s="49"/>
      <c r="G20" s="49">
        <f t="shared" si="2"/>
        <v>-66043.520000000004</v>
      </c>
      <c r="H20" s="25">
        <f t="shared" si="2"/>
        <v>0</v>
      </c>
      <c r="I20" s="25"/>
      <c r="J20" s="6"/>
      <c r="K20" s="6"/>
    </row>
    <row r="21" spans="1:11">
      <c r="A21" s="6"/>
      <c r="B21" s="6"/>
      <c r="C21" s="7"/>
      <c r="D21" s="10"/>
      <c r="E21" s="7"/>
      <c r="F21" s="10"/>
      <c r="G21" s="10"/>
      <c r="H21" s="10"/>
      <c r="I21" s="7"/>
      <c r="J21" s="6"/>
      <c r="K21" s="6"/>
    </row>
    <row r="22" spans="1:11">
      <c r="A22" s="6"/>
      <c r="B22" s="6"/>
      <c r="C22" s="7"/>
      <c r="D22" s="10"/>
      <c r="E22" s="7"/>
      <c r="F22" s="10"/>
      <c r="G22" s="10"/>
      <c r="H22" s="10"/>
      <c r="I22" s="7"/>
      <c r="J22" s="6"/>
      <c r="K22" s="6"/>
    </row>
    <row r="23" spans="1:11">
      <c r="A23" s="6"/>
      <c r="B23" s="6"/>
      <c r="C23" s="7"/>
      <c r="D23" s="10"/>
      <c r="E23" s="7"/>
      <c r="F23" s="10"/>
      <c r="G23" s="10"/>
      <c r="H23" s="10"/>
      <c r="I23" s="7"/>
      <c r="J23" s="6"/>
      <c r="K23" s="6"/>
    </row>
    <row r="24" spans="1:11">
      <c r="A24" s="6"/>
      <c r="B24" s="6"/>
      <c r="C24" s="7"/>
      <c r="D24" s="10"/>
      <c r="E24" s="7"/>
      <c r="F24" s="10"/>
      <c r="G24" s="10"/>
      <c r="H24" s="10"/>
      <c r="I24" s="7"/>
      <c r="J24" s="6"/>
      <c r="K24" s="6"/>
    </row>
    <row r="25" spans="1:11">
      <c r="A25" s="6"/>
      <c r="B25" s="6"/>
      <c r="C25" s="7"/>
      <c r="D25" s="10"/>
      <c r="E25" s="7"/>
      <c r="F25" s="10"/>
      <c r="G25" s="10"/>
      <c r="H25" s="10"/>
      <c r="I25" s="7"/>
      <c r="J25" s="6"/>
      <c r="K25" s="6"/>
    </row>
    <row r="26" spans="1:11">
      <c r="B26" s="6"/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0"/>
  <sheetViews>
    <sheetView workbookViewId="0">
      <selection activeCell="H15" sqref="H15"/>
    </sheetView>
  </sheetViews>
  <sheetFormatPr defaultRowHeight="15"/>
  <cols>
    <col min="2" max="2" width="27.7109375" customWidth="1"/>
    <col min="3" max="3" width="12.42578125" style="15" customWidth="1"/>
    <col min="4" max="4" width="10.42578125" style="15" customWidth="1"/>
    <col min="5" max="5" width="11.28515625" style="15" customWidth="1"/>
    <col min="6" max="6" width="9.140625" style="15"/>
  </cols>
  <sheetData>
    <row r="1" spans="1:5">
      <c r="B1" t="s">
        <v>80</v>
      </c>
    </row>
    <row r="2" spans="1:5">
      <c r="B2" t="s">
        <v>0</v>
      </c>
    </row>
    <row r="3" spans="1:5">
      <c r="B3" t="s">
        <v>19</v>
      </c>
    </row>
    <row r="6" spans="1:5" ht="30.75" customHeight="1" thickBot="1">
      <c r="B6" s="5"/>
      <c r="C6" s="32" t="s">
        <v>81</v>
      </c>
      <c r="E6" s="32" t="s">
        <v>87</v>
      </c>
    </row>
    <row r="8" spans="1:5">
      <c r="A8" s="6" t="s">
        <v>82</v>
      </c>
      <c r="B8" s="6"/>
      <c r="C8" s="15">
        <v>630</v>
      </c>
      <c r="E8" s="15">
        <v>1353</v>
      </c>
    </row>
    <row r="9" spans="1:5">
      <c r="A9" s="6" t="s">
        <v>84</v>
      </c>
      <c r="B9" s="6"/>
      <c r="C9" s="15">
        <v>4520</v>
      </c>
      <c r="E9" s="15">
        <v>6480</v>
      </c>
    </row>
    <row r="10" spans="1:5">
      <c r="A10" s="6" t="s">
        <v>85</v>
      </c>
      <c r="B10" s="6"/>
      <c r="C10" s="15">
        <v>2000</v>
      </c>
      <c r="E10" s="15">
        <v>2400</v>
      </c>
    </row>
    <row r="11" spans="1:5">
      <c r="A11" s="6" t="s">
        <v>86</v>
      </c>
      <c r="B11" s="6"/>
      <c r="C11" s="31">
        <v>0</v>
      </c>
      <c r="E11" s="31">
        <v>800</v>
      </c>
    </row>
    <row r="12" spans="1:5">
      <c r="A12" s="6"/>
      <c r="B12" s="6"/>
      <c r="C12" s="15">
        <f>SUM(C8:C11)</f>
        <v>7150</v>
      </c>
      <c r="E12" s="15">
        <f>SUM(E8:E11)</f>
        <v>11033</v>
      </c>
    </row>
    <row r="13" spans="1:5">
      <c r="A13" s="6"/>
      <c r="B13" s="6"/>
    </row>
    <row r="14" spans="1:5">
      <c r="A14" s="6" t="s">
        <v>3</v>
      </c>
      <c r="B14" s="6"/>
    </row>
    <row r="15" spans="1:5">
      <c r="A15" s="6"/>
      <c r="B15" s="6" t="s">
        <v>20</v>
      </c>
      <c r="C15" s="15">
        <v>5361.5</v>
      </c>
      <c r="E15" s="15">
        <v>7061.01</v>
      </c>
    </row>
    <row r="16" spans="1:5">
      <c r="A16" s="6"/>
      <c r="B16" s="6" t="s">
        <v>26</v>
      </c>
      <c r="C16" s="31">
        <v>410.15</v>
      </c>
      <c r="E16" s="31">
        <v>670.13</v>
      </c>
    </row>
    <row r="17" spans="1:5">
      <c r="A17" s="6"/>
      <c r="B17" s="6" t="s">
        <v>7</v>
      </c>
      <c r="C17" s="15">
        <f>SUM(C15:C16)</f>
        <v>5771.65</v>
      </c>
      <c r="E17" s="15">
        <f t="shared" ref="E17" si="0">SUM(E15:E16)</f>
        <v>7731.14</v>
      </c>
    </row>
    <row r="18" spans="1:5">
      <c r="A18" s="6"/>
      <c r="B18" s="6"/>
    </row>
    <row r="19" spans="1:5">
      <c r="A19" s="6"/>
      <c r="B19" s="6" t="s">
        <v>83</v>
      </c>
      <c r="C19" s="31">
        <v>1339.5</v>
      </c>
      <c r="E19" s="31">
        <v>0</v>
      </c>
    </row>
    <row r="20" spans="1:5">
      <c r="A20" s="6"/>
      <c r="B20" s="6" t="s">
        <v>14</v>
      </c>
      <c r="C20" s="15">
        <f>SUM(C19)</f>
        <v>1339.5</v>
      </c>
      <c r="E20" s="15">
        <v>0</v>
      </c>
    </row>
    <row r="21" spans="1:5">
      <c r="A21" s="6"/>
      <c r="B21" s="6"/>
    </row>
    <row r="22" spans="1:5">
      <c r="A22" s="6" t="s">
        <v>15</v>
      </c>
      <c r="B22" s="6" t="s">
        <v>9</v>
      </c>
      <c r="C22" s="15">
        <v>3855.23</v>
      </c>
      <c r="E22" s="15">
        <v>3548.26</v>
      </c>
    </row>
    <row r="23" spans="1:5">
      <c r="A23" s="6"/>
      <c r="B23" s="6" t="s">
        <v>10</v>
      </c>
      <c r="C23" s="15">
        <v>0</v>
      </c>
      <c r="E23" s="15">
        <v>1189.6300000000001</v>
      </c>
    </row>
    <row r="24" spans="1:5">
      <c r="A24" s="6"/>
      <c r="B24" s="6" t="s">
        <v>12</v>
      </c>
      <c r="C24" s="31">
        <v>3185.27</v>
      </c>
      <c r="E24" s="31">
        <v>585.29999999999995</v>
      </c>
    </row>
    <row r="25" spans="1:5">
      <c r="A25" s="6"/>
      <c r="B25" s="6" t="s">
        <v>11</v>
      </c>
      <c r="C25" s="15">
        <f>SUM(C22:C24)</f>
        <v>7040.5</v>
      </c>
      <c r="E25" s="15">
        <f t="shared" ref="E25" si="1">SUM(E22:E24)</f>
        <v>5323.1900000000005</v>
      </c>
    </row>
    <row r="26" spans="1:5">
      <c r="A26" s="6"/>
      <c r="B26" s="6"/>
    </row>
    <row r="27" spans="1:5">
      <c r="A27" s="6"/>
      <c r="B27" s="6" t="s">
        <v>63</v>
      </c>
      <c r="C27" s="31">
        <f>C17+C20+C25</f>
        <v>14151.65</v>
      </c>
      <c r="E27" s="31">
        <f t="shared" ref="E27" si="2">E17+E20+E25</f>
        <v>13054.330000000002</v>
      </c>
    </row>
    <row r="28" spans="1:5">
      <c r="A28" s="6"/>
      <c r="B28" s="6"/>
    </row>
    <row r="29" spans="1:5" ht="15.75" thickBot="1">
      <c r="A29" s="6"/>
      <c r="B29" s="6" t="s">
        <v>13</v>
      </c>
      <c r="C29" s="33">
        <f>C12-C27</f>
        <v>-7001.65</v>
      </c>
      <c r="E29" s="33">
        <f t="shared" ref="E29" si="3">E12-E27</f>
        <v>-2021.3300000000017</v>
      </c>
    </row>
    <row r="30" spans="1:5" ht="15.75" thickTop="1"/>
  </sheetData>
  <printOptions gridLines="1"/>
  <pageMargins left="0.7" right="0.7" top="0.75" bottom="0.75" header="0.3" footer="0.3"/>
  <pageSetup scale="11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3"/>
  <sheetViews>
    <sheetView workbookViewId="0">
      <selection activeCell="L11" sqref="I11:L11"/>
    </sheetView>
  </sheetViews>
  <sheetFormatPr defaultRowHeight="15"/>
  <cols>
    <col min="1" max="1" width="10.28515625" style="17" customWidth="1"/>
    <col min="2" max="2" width="12.42578125" style="15" customWidth="1"/>
    <col min="3" max="3" width="11.140625" style="15" customWidth="1"/>
    <col min="4" max="5" width="13.140625" style="15" customWidth="1"/>
    <col min="6" max="6" width="11.7109375" style="15" customWidth="1"/>
    <col min="7" max="7" width="11.5703125" style="15" customWidth="1"/>
    <col min="8" max="8" width="14.42578125" style="15" customWidth="1"/>
    <col min="9" max="10" width="11.28515625" style="15" customWidth="1"/>
    <col min="11" max="11" width="11.7109375" style="15" customWidth="1"/>
    <col min="12" max="12" width="11.42578125" style="15" customWidth="1"/>
    <col min="13" max="13" width="10.7109375" style="15" customWidth="1"/>
    <col min="14" max="14" width="11" style="15" customWidth="1"/>
    <col min="15" max="15" width="11.7109375" customWidth="1"/>
    <col min="16" max="16" width="14.85546875" customWidth="1"/>
  </cols>
  <sheetData>
    <row r="1" spans="1:16">
      <c r="C1" s="15" t="s">
        <v>53</v>
      </c>
    </row>
    <row r="2" spans="1:16">
      <c r="C2" s="15" t="s">
        <v>19</v>
      </c>
    </row>
    <row r="3" spans="1:16">
      <c r="C3" s="15" t="s">
        <v>88</v>
      </c>
    </row>
    <row r="5" spans="1:16" s="14" customFormat="1" ht="60">
      <c r="A5" s="14" t="s">
        <v>36</v>
      </c>
      <c r="B5" s="16" t="s">
        <v>90</v>
      </c>
      <c r="C5" s="16" t="s">
        <v>37</v>
      </c>
      <c r="D5" s="16" t="s">
        <v>44</v>
      </c>
      <c r="E5" s="16" t="s">
        <v>51</v>
      </c>
      <c r="F5" s="16" t="s">
        <v>57</v>
      </c>
      <c r="G5" s="16" t="s">
        <v>38</v>
      </c>
      <c r="H5" s="16" t="s">
        <v>45</v>
      </c>
      <c r="I5" s="16" t="s">
        <v>43</v>
      </c>
      <c r="J5" s="16" t="s">
        <v>39</v>
      </c>
      <c r="K5" s="16" t="s">
        <v>40</v>
      </c>
      <c r="L5" s="16" t="s">
        <v>46</v>
      </c>
      <c r="M5" s="16" t="s">
        <v>21</v>
      </c>
      <c r="N5" s="16" t="s">
        <v>41</v>
      </c>
      <c r="O5" s="14" t="s">
        <v>47</v>
      </c>
      <c r="P5" s="14" t="s">
        <v>60</v>
      </c>
    </row>
    <row r="7" spans="1:16" ht="30" customHeight="1">
      <c r="A7" s="17" t="s">
        <v>42</v>
      </c>
      <c r="B7" s="15">
        <v>116807.25</v>
      </c>
      <c r="C7" s="15">
        <v>4310</v>
      </c>
      <c r="D7" s="15">
        <f>SUM(B7:C7)</f>
        <v>121117.25</v>
      </c>
      <c r="E7" s="18" t="s">
        <v>52</v>
      </c>
      <c r="F7" s="15">
        <v>69371.199999999997</v>
      </c>
      <c r="G7" s="15">
        <v>12839.76</v>
      </c>
      <c r="H7" s="18" t="s">
        <v>56</v>
      </c>
      <c r="I7" s="15">
        <v>28391</v>
      </c>
      <c r="J7" s="15">
        <v>32833.35</v>
      </c>
      <c r="K7" s="15">
        <v>8128.55</v>
      </c>
      <c r="L7" s="15">
        <f>SUM(I7:K7)</f>
        <v>69352.899999999994</v>
      </c>
      <c r="M7" s="15">
        <f>L7*0.0765</f>
        <v>5305.4968499999995</v>
      </c>
      <c r="N7" s="15">
        <v>1656.43</v>
      </c>
      <c r="O7" s="15">
        <f>SUM(L7:N7)</f>
        <v>76314.826849999983</v>
      </c>
      <c r="P7" s="15">
        <f>D7-F7-O7</f>
        <v>-24568.77684999998</v>
      </c>
    </row>
    <row r="8" spans="1:16" ht="21" customHeight="1">
      <c r="A8" s="17" t="s">
        <v>48</v>
      </c>
      <c r="B8" s="15">
        <v>49675.38</v>
      </c>
      <c r="C8" s="15">
        <v>5300</v>
      </c>
      <c r="D8" s="15">
        <f t="shared" ref="D8:D11" si="0">SUM(B8:C8)</f>
        <v>54975.38</v>
      </c>
      <c r="F8" s="15">
        <v>52394.76</v>
      </c>
      <c r="G8" s="15">
        <v>6575.77</v>
      </c>
      <c r="H8" s="15" t="s">
        <v>49</v>
      </c>
      <c r="I8" s="15">
        <v>24120.799999999999</v>
      </c>
      <c r="J8" s="15">
        <v>10320.98</v>
      </c>
      <c r="K8" s="15">
        <v>4084.65</v>
      </c>
      <c r="L8" s="15">
        <f>SUM(I8:K8)</f>
        <v>38526.43</v>
      </c>
      <c r="M8" s="15">
        <f>L8*0.0765</f>
        <v>2947.2718949999999</v>
      </c>
      <c r="N8" s="15">
        <v>929.96</v>
      </c>
      <c r="O8" s="15">
        <f t="shared" ref="O8:O10" si="1">SUM(L8:N8)</f>
        <v>42403.661894999997</v>
      </c>
      <c r="P8" s="15">
        <f t="shared" ref="P8:P10" si="2">D8-F8-O8</f>
        <v>-39823.041895000002</v>
      </c>
    </row>
    <row r="9" spans="1:16" ht="21" customHeight="1">
      <c r="A9" s="17" t="s">
        <v>50</v>
      </c>
      <c r="B9" s="15">
        <v>65615.539999999994</v>
      </c>
      <c r="C9" s="20" t="s">
        <v>58</v>
      </c>
      <c r="D9" s="15">
        <f t="shared" si="0"/>
        <v>65615.539999999994</v>
      </c>
      <c r="F9" s="15">
        <v>56525.98</v>
      </c>
      <c r="I9" s="15">
        <v>24000</v>
      </c>
      <c r="J9" s="15">
        <v>26099.19</v>
      </c>
      <c r="K9" s="15">
        <v>8429.64</v>
      </c>
      <c r="L9" s="15">
        <f>SUM(I9:K9)</f>
        <v>58528.83</v>
      </c>
      <c r="M9" s="15">
        <f>L9*0.0765</f>
        <v>4477.4554950000002</v>
      </c>
      <c r="N9" s="15">
        <v>1378.98</v>
      </c>
      <c r="O9" s="15">
        <f t="shared" si="1"/>
        <v>64385.265495000007</v>
      </c>
      <c r="P9" s="15">
        <f t="shared" si="2"/>
        <v>-55295.705495000017</v>
      </c>
    </row>
    <row r="10" spans="1:16" ht="32.25" customHeight="1">
      <c r="A10" s="17" t="s">
        <v>54</v>
      </c>
      <c r="B10" s="15">
        <v>58911.08</v>
      </c>
      <c r="C10" s="15">
        <v>7677.13</v>
      </c>
      <c r="D10" s="15">
        <f t="shared" si="0"/>
        <v>66588.210000000006</v>
      </c>
      <c r="E10" s="18" t="s">
        <v>59</v>
      </c>
      <c r="F10" s="15">
        <v>64828.959999999999</v>
      </c>
      <c r="G10" s="19">
        <v>11450.8</v>
      </c>
      <c r="H10" s="15" t="s">
        <v>55</v>
      </c>
      <c r="I10" s="15">
        <v>28344.62</v>
      </c>
      <c r="J10" s="15">
        <v>17210.84</v>
      </c>
      <c r="K10" s="15">
        <v>8776.89</v>
      </c>
      <c r="L10" s="15">
        <f>SUM(I10:K10)</f>
        <v>54332.35</v>
      </c>
      <c r="M10" s="15">
        <f>L10*0.0765</f>
        <v>4156.4247749999995</v>
      </c>
      <c r="N10" s="15">
        <v>1074.3</v>
      </c>
      <c r="O10" s="15">
        <f t="shared" si="1"/>
        <v>59563.074775000001</v>
      </c>
      <c r="P10" s="15">
        <f t="shared" si="2"/>
        <v>-57803.824774999994</v>
      </c>
    </row>
    <row r="11" spans="1:16" ht="21" customHeight="1">
      <c r="A11" s="17" t="s">
        <v>89</v>
      </c>
      <c r="B11" s="15">
        <v>50406.94</v>
      </c>
      <c r="C11" s="15">
        <v>6550</v>
      </c>
      <c r="D11" s="15">
        <f t="shared" si="0"/>
        <v>56956.94</v>
      </c>
      <c r="F11" s="15">
        <v>46004.68</v>
      </c>
      <c r="I11" s="15">
        <v>21368.45</v>
      </c>
      <c r="K11" s="15">
        <v>22154.21</v>
      </c>
      <c r="L11" s="15">
        <f>SUM(I11:K11)</f>
        <v>43522.66</v>
      </c>
      <c r="M11" s="15">
        <f>L11*0.0765</f>
        <v>3329.4834900000001</v>
      </c>
    </row>
    <row r="12" spans="1:16" ht="21" customHeight="1"/>
    <row r="13" spans="1:16" ht="21" customHeight="1"/>
  </sheetData>
  <printOptions gridLines="1"/>
  <pageMargins left="0.7" right="0.7" top="0.75" bottom="0.75" header="0.3" footer="0.3"/>
  <pageSetup scale="6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0"/>
  <sheetViews>
    <sheetView workbookViewId="0">
      <selection activeCell="N10" sqref="N10"/>
    </sheetView>
  </sheetViews>
  <sheetFormatPr defaultRowHeight="15"/>
  <cols>
    <col min="2" max="2" width="18.42578125" customWidth="1"/>
    <col min="3" max="3" width="13.7109375" style="1" customWidth="1"/>
    <col min="4" max="4" width="15.42578125" style="1" customWidth="1"/>
    <col min="5" max="5" width="4.140625" style="1" customWidth="1"/>
    <col min="6" max="6" width="12.140625" style="1" customWidth="1"/>
  </cols>
  <sheetData>
    <row r="1" spans="1:8">
      <c r="A1" s="6"/>
      <c r="B1" s="7" t="s">
        <v>17</v>
      </c>
      <c r="C1" s="7"/>
      <c r="D1" s="6"/>
      <c r="E1" s="6"/>
      <c r="F1" s="7"/>
      <c r="G1" s="6"/>
      <c r="H1" s="6"/>
    </row>
    <row r="2" spans="1:8">
      <c r="A2" s="6"/>
      <c r="B2" s="7" t="s">
        <v>0</v>
      </c>
      <c r="C2" s="7"/>
      <c r="D2" s="6"/>
      <c r="E2" s="6"/>
      <c r="F2" s="7"/>
      <c r="G2" s="6"/>
      <c r="H2" s="6"/>
    </row>
    <row r="3" spans="1:8">
      <c r="A3" s="6"/>
      <c r="B3" s="7" t="s">
        <v>19</v>
      </c>
      <c r="C3" s="7"/>
      <c r="D3" s="6"/>
      <c r="E3" s="6"/>
      <c r="F3" s="7"/>
      <c r="G3" s="6"/>
      <c r="H3" s="6"/>
    </row>
    <row r="4" spans="1:8">
      <c r="A4" s="6"/>
      <c r="B4" s="8" t="s">
        <v>30</v>
      </c>
      <c r="C4" s="7"/>
      <c r="D4" s="6"/>
      <c r="E4" s="6"/>
      <c r="F4" s="7"/>
      <c r="G4" s="6"/>
      <c r="H4" s="6"/>
    </row>
    <row r="5" spans="1:8">
      <c r="A5" s="6"/>
      <c r="B5" s="6"/>
      <c r="C5" s="7"/>
      <c r="D5" s="7"/>
      <c r="E5" s="7"/>
      <c r="F5" s="7"/>
      <c r="G5" s="6"/>
      <c r="H5" s="6"/>
    </row>
    <row r="6" spans="1:8">
      <c r="A6" s="6"/>
      <c r="B6" s="6"/>
      <c r="C6" s="7"/>
      <c r="D6" s="7"/>
      <c r="E6" s="7"/>
      <c r="F6" s="7"/>
      <c r="G6" s="6"/>
      <c r="H6" s="6"/>
    </row>
    <row r="7" spans="1:8">
      <c r="A7" s="6"/>
      <c r="B7" s="6"/>
      <c r="C7" s="7"/>
      <c r="D7" s="7"/>
      <c r="E7" s="7"/>
      <c r="F7" s="7"/>
      <c r="G7" s="6"/>
      <c r="H7" s="6"/>
    </row>
    <row r="8" spans="1:8" ht="64.5" customHeight="1">
      <c r="A8" s="6"/>
      <c r="B8" s="6"/>
      <c r="C8" s="13" t="s">
        <v>33</v>
      </c>
      <c r="D8" s="13" t="s">
        <v>34</v>
      </c>
      <c r="E8"/>
      <c r="F8" s="13" t="s">
        <v>35</v>
      </c>
      <c r="G8" s="6"/>
      <c r="H8" s="6"/>
    </row>
    <row r="9" spans="1:8">
      <c r="A9" s="6"/>
      <c r="B9" s="6"/>
      <c r="C9" s="7"/>
      <c r="D9" s="7"/>
      <c r="E9" s="7"/>
      <c r="F9" s="7"/>
      <c r="G9" s="6"/>
      <c r="H9" s="6"/>
    </row>
    <row r="10" spans="1:8">
      <c r="A10" s="6" t="s">
        <v>2</v>
      </c>
      <c r="B10" s="6"/>
      <c r="C10" s="7">
        <v>6213</v>
      </c>
      <c r="D10" s="7">
        <v>5802.35</v>
      </c>
      <c r="E10" s="7"/>
      <c r="F10" s="7">
        <v>15233.2</v>
      </c>
      <c r="G10" s="6"/>
      <c r="H10" s="6"/>
    </row>
    <row r="11" spans="1:8">
      <c r="A11" s="6"/>
      <c r="B11" s="6"/>
      <c r="C11" s="7"/>
      <c r="D11" s="7"/>
      <c r="E11" s="7"/>
      <c r="F11" s="7"/>
      <c r="G11" s="6"/>
      <c r="H11" s="6"/>
    </row>
    <row r="12" spans="1:8">
      <c r="A12" s="6" t="s">
        <v>3</v>
      </c>
      <c r="B12" s="6"/>
      <c r="C12" s="7"/>
      <c r="D12" s="7"/>
      <c r="E12" s="7"/>
      <c r="F12" s="7"/>
      <c r="G12" s="6"/>
      <c r="H12" s="6"/>
    </row>
    <row r="13" spans="1:8">
      <c r="A13" s="6"/>
      <c r="B13" s="6" t="s">
        <v>20</v>
      </c>
      <c r="C13" s="10">
        <v>2588.8000000000002</v>
      </c>
      <c r="D13" s="7">
        <v>2550.4</v>
      </c>
      <c r="E13" s="7"/>
      <c r="F13" s="7">
        <v>9486.9599999999991</v>
      </c>
      <c r="G13" s="6"/>
      <c r="H13" s="6"/>
    </row>
    <row r="14" spans="1:8">
      <c r="A14" s="6"/>
      <c r="B14" s="6" t="s">
        <v>26</v>
      </c>
      <c r="C14" s="11">
        <v>260.67</v>
      </c>
      <c r="D14" s="11">
        <v>241.05</v>
      </c>
      <c r="E14" s="10"/>
      <c r="F14" s="11">
        <v>989.21</v>
      </c>
      <c r="G14" s="6"/>
      <c r="H14" s="6"/>
    </row>
    <row r="15" spans="1:8">
      <c r="A15" s="6"/>
      <c r="B15" s="6" t="s">
        <v>7</v>
      </c>
      <c r="C15" s="7">
        <f>SUM(C13:C14)</f>
        <v>2849.4700000000003</v>
      </c>
      <c r="D15" s="7">
        <f>SUM(D13:D14)</f>
        <v>2791.4500000000003</v>
      </c>
      <c r="E15" s="7"/>
      <c r="F15" s="7">
        <f>SUM(F13:F14)</f>
        <v>10476.169999999998</v>
      </c>
      <c r="G15" s="6"/>
      <c r="H15" s="6"/>
    </row>
    <row r="16" spans="1:8">
      <c r="A16" s="6"/>
      <c r="B16" s="6"/>
      <c r="C16" s="7"/>
      <c r="D16" s="7"/>
      <c r="E16" s="7"/>
      <c r="F16" s="7"/>
      <c r="G16" s="6"/>
      <c r="H16" s="6"/>
    </row>
    <row r="17" spans="1:8">
      <c r="A17" s="6"/>
      <c r="B17" s="6"/>
      <c r="C17" s="7"/>
      <c r="D17" s="7"/>
      <c r="E17" s="7"/>
      <c r="F17" s="7"/>
      <c r="G17" s="6"/>
      <c r="H17" s="6"/>
    </row>
    <row r="18" spans="1:8">
      <c r="A18" s="6" t="s">
        <v>15</v>
      </c>
      <c r="B18" s="6" t="s">
        <v>12</v>
      </c>
      <c r="C18" s="11">
        <v>4346.3599999999997</v>
      </c>
      <c r="D18" s="11">
        <v>2309.08</v>
      </c>
      <c r="E18" s="7"/>
      <c r="F18" s="11">
        <v>10002.83</v>
      </c>
      <c r="G18" s="6"/>
      <c r="H18" s="6"/>
    </row>
    <row r="19" spans="1:8">
      <c r="A19" s="6"/>
      <c r="B19" s="6" t="s">
        <v>11</v>
      </c>
      <c r="C19" s="7">
        <f>SUM(C18)</f>
        <v>4346.3599999999997</v>
      </c>
      <c r="D19" s="7">
        <f>SUM(D18)</f>
        <v>2309.08</v>
      </c>
      <c r="E19" s="7"/>
      <c r="F19" s="7">
        <f>SUM(F18)</f>
        <v>10002.83</v>
      </c>
      <c r="G19" s="6"/>
      <c r="H19" s="6"/>
    </row>
    <row r="20" spans="1:8">
      <c r="A20" s="6"/>
      <c r="B20" s="6"/>
      <c r="C20"/>
      <c r="D20"/>
      <c r="E20"/>
      <c r="F20"/>
      <c r="G20" s="6"/>
      <c r="H20" s="6"/>
    </row>
    <row r="21" spans="1:8">
      <c r="A21" s="6"/>
      <c r="B21" s="6"/>
      <c r="C21" s="7"/>
      <c r="D21" s="10"/>
      <c r="E21" s="10"/>
      <c r="F21" s="7"/>
      <c r="G21" s="6"/>
      <c r="H21" s="6"/>
    </row>
    <row r="22" spans="1:8">
      <c r="A22" s="6"/>
      <c r="B22" s="6"/>
      <c r="C22" s="7"/>
      <c r="D22" s="7"/>
      <c r="E22" s="7"/>
      <c r="F22" s="7"/>
      <c r="G22" s="6"/>
      <c r="H22" s="6"/>
    </row>
    <row r="23" spans="1:8" ht="15.75" thickBot="1">
      <c r="A23" s="6"/>
      <c r="B23" s="6" t="s">
        <v>13</v>
      </c>
      <c r="C23" s="12">
        <f>C10-C15-C19</f>
        <v>-982.82999999999993</v>
      </c>
      <c r="D23" s="12">
        <f t="shared" ref="D23:F23" si="0">D10-D15-D19</f>
        <v>701.82000000000016</v>
      </c>
      <c r="E23"/>
      <c r="F23" s="12">
        <f t="shared" si="0"/>
        <v>-5245.7999999999975</v>
      </c>
      <c r="G23" s="6"/>
      <c r="H23" s="6"/>
    </row>
    <row r="24" spans="1:8" ht="15.75" thickTop="1">
      <c r="A24" s="6"/>
      <c r="B24" s="6"/>
      <c r="C24" s="7"/>
      <c r="D24" s="7"/>
      <c r="E24" s="7"/>
      <c r="F24" s="7"/>
      <c r="G24" s="6"/>
      <c r="H24" s="6"/>
    </row>
    <row r="25" spans="1:8">
      <c r="A25" s="6"/>
      <c r="B25" s="6"/>
      <c r="C25" s="7"/>
      <c r="D25" s="7"/>
      <c r="E25" s="7"/>
      <c r="F25" s="7"/>
      <c r="G25" s="6"/>
      <c r="H25" s="6"/>
    </row>
    <row r="26" spans="1:8">
      <c r="A26" s="6"/>
      <c r="B26" s="6"/>
      <c r="C26" s="7"/>
      <c r="D26" s="7"/>
      <c r="E26" s="7"/>
      <c r="F26" s="7"/>
      <c r="G26" s="6"/>
      <c r="H26" s="6"/>
    </row>
    <row r="27" spans="1:8">
      <c r="A27" s="6"/>
      <c r="B27" s="6"/>
      <c r="C27" s="7"/>
      <c r="D27" s="7"/>
      <c r="E27" s="7"/>
      <c r="F27" s="7"/>
      <c r="G27" s="6"/>
      <c r="H27" s="6"/>
    </row>
    <row r="28" spans="1:8">
      <c r="A28" s="6"/>
      <c r="B28" s="6"/>
      <c r="C28" s="7"/>
      <c r="D28" s="7"/>
      <c r="E28" s="7"/>
      <c r="F28" s="7"/>
      <c r="G28" s="6"/>
      <c r="H28" s="6"/>
    </row>
    <row r="29" spans="1:8">
      <c r="A29" s="6"/>
      <c r="B29" s="6"/>
      <c r="C29" s="7"/>
      <c r="D29" s="7"/>
      <c r="E29" s="7"/>
      <c r="F29" s="7"/>
      <c r="G29" s="6"/>
      <c r="H29" s="6"/>
    </row>
    <row r="30" spans="1:8">
      <c r="A30" s="6"/>
      <c r="B30" s="6"/>
      <c r="C30" s="7"/>
      <c r="D30" s="7"/>
      <c r="E30" s="7"/>
      <c r="F30" s="7"/>
      <c r="G30" s="6"/>
      <c r="H30" s="6"/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32"/>
  <sheetViews>
    <sheetView workbookViewId="0">
      <selection activeCell="L10" sqref="L10"/>
    </sheetView>
  </sheetViews>
  <sheetFormatPr defaultRowHeight="15"/>
  <cols>
    <col min="2" max="2" width="18.42578125" customWidth="1"/>
    <col min="3" max="3" width="14.28515625" style="1" customWidth="1"/>
    <col min="4" max="4" width="15.42578125" style="1" customWidth="1"/>
    <col min="5" max="5" width="4.140625" style="1" customWidth="1"/>
    <col min="6" max="6" width="12.28515625" style="1" customWidth="1"/>
  </cols>
  <sheetData>
    <row r="1" spans="1:8">
      <c r="A1" s="6"/>
      <c r="B1" s="7" t="s">
        <v>16</v>
      </c>
      <c r="C1" s="7"/>
      <c r="D1" s="6"/>
      <c r="E1" s="6"/>
      <c r="F1" s="7"/>
      <c r="G1" s="6"/>
      <c r="H1" s="6"/>
    </row>
    <row r="2" spans="1:8">
      <c r="A2" s="6"/>
      <c r="B2" s="7" t="s">
        <v>0</v>
      </c>
      <c r="C2" s="7"/>
      <c r="D2" s="6"/>
      <c r="E2" s="6"/>
      <c r="F2" s="7"/>
      <c r="G2" s="6"/>
      <c r="H2" s="6"/>
    </row>
    <row r="3" spans="1:8">
      <c r="A3" s="6"/>
      <c r="B3" s="7" t="s">
        <v>19</v>
      </c>
      <c r="C3" s="7"/>
      <c r="D3" s="6"/>
      <c r="E3" s="6"/>
      <c r="F3" s="7"/>
      <c r="G3" s="6"/>
      <c r="H3" s="6"/>
    </row>
    <row r="4" spans="1:8">
      <c r="A4" s="6"/>
      <c r="B4" s="8" t="s">
        <v>30</v>
      </c>
      <c r="C4" s="7"/>
      <c r="D4" s="6"/>
      <c r="E4" s="6"/>
      <c r="F4" s="7"/>
      <c r="G4" s="6"/>
      <c r="H4" s="6"/>
    </row>
    <row r="5" spans="1:8">
      <c r="A5" s="6"/>
      <c r="B5" s="6"/>
      <c r="C5" s="7"/>
      <c r="D5" s="7"/>
      <c r="E5" s="7"/>
      <c r="F5" s="7"/>
      <c r="G5" s="6"/>
      <c r="H5" s="6"/>
    </row>
    <row r="6" spans="1:8">
      <c r="A6" s="6"/>
      <c r="B6" s="6"/>
      <c r="C6" s="7"/>
      <c r="D6" s="7"/>
      <c r="E6" s="7"/>
      <c r="F6" s="7"/>
      <c r="G6" s="6"/>
      <c r="H6" s="6"/>
    </row>
    <row r="7" spans="1:8">
      <c r="A7" s="6"/>
      <c r="B7" s="6"/>
      <c r="C7" s="7"/>
      <c r="D7" s="7"/>
      <c r="E7" s="7"/>
      <c r="F7" s="7"/>
      <c r="G7" s="6"/>
      <c r="H7" s="6"/>
    </row>
    <row r="8" spans="1:8" ht="64.5" customHeight="1">
      <c r="A8" s="6"/>
      <c r="B8" s="6"/>
      <c r="C8" s="13" t="s">
        <v>33</v>
      </c>
      <c r="D8" s="13" t="s">
        <v>34</v>
      </c>
      <c r="E8" s="9"/>
      <c r="F8" s="13" t="s">
        <v>35</v>
      </c>
      <c r="G8" s="6"/>
      <c r="H8" s="6"/>
    </row>
    <row r="9" spans="1:8">
      <c r="A9" s="6"/>
      <c r="B9" s="6"/>
      <c r="C9" s="7"/>
      <c r="D9" s="7"/>
      <c r="E9" s="7"/>
      <c r="F9" s="7"/>
      <c r="G9" s="6"/>
      <c r="H9" s="6"/>
    </row>
    <row r="10" spans="1:8">
      <c r="A10" s="6" t="s">
        <v>2</v>
      </c>
      <c r="B10" s="6"/>
      <c r="C10" s="7">
        <v>6033</v>
      </c>
      <c r="D10" s="7">
        <v>570</v>
      </c>
      <c r="E10" s="7"/>
      <c r="F10" s="7">
        <v>12634</v>
      </c>
      <c r="G10" s="6"/>
      <c r="H10" s="6"/>
    </row>
    <row r="11" spans="1:8">
      <c r="A11" s="6"/>
      <c r="B11" s="6"/>
      <c r="C11" s="7"/>
      <c r="D11" s="7"/>
      <c r="E11" s="7"/>
      <c r="F11" s="7"/>
      <c r="G11" s="6"/>
      <c r="H11" s="6"/>
    </row>
    <row r="12" spans="1:8">
      <c r="A12" s="6" t="s">
        <v>3</v>
      </c>
      <c r="B12" s="6"/>
      <c r="C12" s="7"/>
      <c r="D12" s="7"/>
      <c r="E12" s="7"/>
      <c r="F12" s="7"/>
      <c r="G12" s="6"/>
      <c r="H12" s="6"/>
    </row>
    <row r="13" spans="1:8">
      <c r="A13" s="6"/>
      <c r="B13" s="6" t="s">
        <v>20</v>
      </c>
      <c r="C13" s="10">
        <v>7067.01</v>
      </c>
      <c r="D13" s="7">
        <v>8884.16</v>
      </c>
      <c r="E13" s="7"/>
      <c r="F13" s="7">
        <v>27546.66</v>
      </c>
      <c r="G13" s="6"/>
      <c r="H13" s="6"/>
    </row>
    <row r="14" spans="1:8">
      <c r="A14" s="6"/>
      <c r="B14" s="6" t="s">
        <v>26</v>
      </c>
      <c r="C14" s="11">
        <v>670.13</v>
      </c>
      <c r="D14" s="11">
        <v>835.8</v>
      </c>
      <c r="E14" s="10"/>
      <c r="F14" s="11">
        <v>2871.07</v>
      </c>
      <c r="G14" s="6"/>
      <c r="H14" s="6"/>
    </row>
    <row r="15" spans="1:8">
      <c r="A15" s="6"/>
      <c r="B15" s="6" t="s">
        <v>7</v>
      </c>
      <c r="C15" s="7">
        <f>SUM(C13:C14)</f>
        <v>7737.14</v>
      </c>
      <c r="D15" s="7">
        <f>SUM(D13:D14)</f>
        <v>9719.9599999999991</v>
      </c>
      <c r="E15" s="7"/>
      <c r="F15" s="7">
        <f t="shared" ref="F15" si="0">SUM(F13:F14)</f>
        <v>30417.73</v>
      </c>
      <c r="G15" s="6"/>
      <c r="H15" s="6"/>
    </row>
    <row r="16" spans="1:8">
      <c r="A16" s="6"/>
      <c r="B16" s="6"/>
      <c r="C16" s="7"/>
      <c r="D16" s="7"/>
      <c r="E16" s="7"/>
      <c r="F16" s="7"/>
      <c r="G16" s="6"/>
      <c r="H16" s="6"/>
    </row>
    <row r="17" spans="1:8">
      <c r="A17" s="6"/>
      <c r="B17" s="6" t="s">
        <v>8</v>
      </c>
      <c r="C17" s="11">
        <v>0</v>
      </c>
      <c r="D17" s="11">
        <v>0</v>
      </c>
      <c r="E17" s="10"/>
      <c r="F17" s="11">
        <v>0</v>
      </c>
      <c r="G17" s="6"/>
      <c r="H17" s="6"/>
    </row>
    <row r="18" spans="1:8">
      <c r="A18" s="6"/>
      <c r="B18" s="6" t="s">
        <v>14</v>
      </c>
      <c r="C18" s="7">
        <f>SUM(C17)</f>
        <v>0</v>
      </c>
      <c r="D18" s="7">
        <v>0</v>
      </c>
      <c r="E18" s="7"/>
      <c r="F18" s="7">
        <v>0</v>
      </c>
      <c r="G18" s="6"/>
      <c r="H18" s="6"/>
    </row>
    <row r="19" spans="1:8">
      <c r="A19" s="6"/>
      <c r="B19" s="6"/>
      <c r="C19" s="7"/>
      <c r="D19" s="7"/>
      <c r="E19" s="7"/>
      <c r="F19" s="7"/>
      <c r="G19" s="6"/>
      <c r="H19" s="6"/>
    </row>
    <row r="20" spans="1:8">
      <c r="A20" s="6" t="s">
        <v>15</v>
      </c>
      <c r="B20" s="6" t="s">
        <v>9</v>
      </c>
      <c r="C20" s="7">
        <v>3548.26</v>
      </c>
      <c r="D20" s="7">
        <v>4158.92</v>
      </c>
      <c r="E20" s="7"/>
      <c r="F20" s="7">
        <v>10663.74</v>
      </c>
      <c r="G20" s="6"/>
      <c r="H20" s="6"/>
    </row>
    <row r="21" spans="1:8">
      <c r="A21" s="6"/>
      <c r="B21" s="6" t="s">
        <v>10</v>
      </c>
      <c r="C21" s="7">
        <v>1189.6300000000001</v>
      </c>
      <c r="D21" s="7">
        <v>1881</v>
      </c>
      <c r="E21" s="7"/>
      <c r="F21" s="7">
        <v>6161.4</v>
      </c>
      <c r="G21" s="6"/>
      <c r="H21" s="6"/>
    </row>
    <row r="22" spans="1:8">
      <c r="A22" s="6"/>
      <c r="B22" s="6" t="s">
        <v>12</v>
      </c>
      <c r="C22" s="11">
        <v>585.29999999999995</v>
      </c>
      <c r="D22" s="11">
        <v>1260.54</v>
      </c>
      <c r="E22" s="10"/>
      <c r="F22" s="11">
        <v>19765.009999999998</v>
      </c>
      <c r="G22" s="6"/>
      <c r="H22" s="6"/>
    </row>
    <row r="23" spans="1:8">
      <c r="A23" s="6"/>
      <c r="B23" s="6" t="s">
        <v>11</v>
      </c>
      <c r="C23" s="7">
        <f>SUM(C20:C22)</f>
        <v>5323.1900000000005</v>
      </c>
      <c r="D23" s="10">
        <f>SUM(D20:D22)</f>
        <v>7300.46</v>
      </c>
      <c r="E23" s="10"/>
      <c r="F23" s="7">
        <f>SUM(F20:F22)</f>
        <v>36590.149999999994</v>
      </c>
      <c r="G23" s="6"/>
      <c r="H23" s="6"/>
    </row>
    <row r="24" spans="1:8">
      <c r="A24" s="6"/>
      <c r="B24" s="6"/>
      <c r="C24" s="7"/>
      <c r="D24" s="7"/>
      <c r="E24" s="7"/>
      <c r="F24" s="7"/>
      <c r="G24" s="6"/>
      <c r="H24" s="6"/>
    </row>
    <row r="25" spans="1:8" ht="15.75" thickBot="1">
      <c r="A25" s="6"/>
      <c r="B25" s="6" t="s">
        <v>13</v>
      </c>
      <c r="C25" s="12">
        <f>C10-C15-C23</f>
        <v>-7027.3300000000008</v>
      </c>
      <c r="D25" s="12">
        <f>D10-D15-D23</f>
        <v>-16450.419999999998</v>
      </c>
      <c r="E25" s="12"/>
      <c r="F25" s="12">
        <f t="shared" ref="F25" si="1">F10-F15-F23</f>
        <v>-54373.87999999999</v>
      </c>
      <c r="G25" s="6"/>
      <c r="H25" s="6"/>
    </row>
    <row r="26" spans="1:8" ht="15.75" thickTop="1">
      <c r="A26" s="6"/>
      <c r="B26" s="6"/>
      <c r="C26" s="7"/>
      <c r="D26" s="7"/>
      <c r="E26" s="7"/>
      <c r="F26" s="7"/>
      <c r="G26" s="6"/>
      <c r="H26" s="6"/>
    </row>
    <row r="27" spans="1:8">
      <c r="A27" s="6"/>
      <c r="B27" s="6"/>
      <c r="C27" s="7"/>
      <c r="D27" s="7"/>
      <c r="E27" s="7"/>
      <c r="F27" s="7"/>
      <c r="G27" s="6"/>
      <c r="H27" s="6"/>
    </row>
    <row r="28" spans="1:8">
      <c r="A28" s="6"/>
      <c r="B28" s="6"/>
      <c r="C28" s="7"/>
      <c r="D28" s="7"/>
      <c r="E28" s="7"/>
      <c r="F28" s="7"/>
      <c r="G28" s="6"/>
      <c r="H28" s="6"/>
    </row>
    <row r="29" spans="1:8">
      <c r="A29" s="6" t="s">
        <v>32</v>
      </c>
      <c r="B29" s="6"/>
      <c r="C29" s="7"/>
      <c r="D29" s="7"/>
      <c r="E29" s="7"/>
      <c r="F29" s="7"/>
      <c r="G29" s="6"/>
      <c r="H29" s="6"/>
    </row>
    <row r="30" spans="1:8">
      <c r="A30" s="6" t="s">
        <v>31</v>
      </c>
      <c r="B30" s="6"/>
      <c r="C30" s="7"/>
      <c r="D30" s="7"/>
      <c r="E30" s="7"/>
      <c r="F30" s="7"/>
      <c r="G30" s="6"/>
      <c r="H30" s="6"/>
    </row>
    <row r="31" spans="1:8">
      <c r="A31" s="6"/>
      <c r="B31" s="6"/>
      <c r="C31" s="7"/>
      <c r="D31" s="7"/>
      <c r="E31" s="7"/>
      <c r="F31" s="7"/>
      <c r="G31" s="6"/>
      <c r="H31" s="6"/>
    </row>
    <row r="32" spans="1:8">
      <c r="A32" s="6"/>
      <c r="B32" s="6"/>
      <c r="C32" s="7"/>
      <c r="D32" s="7"/>
      <c r="E32" s="7"/>
      <c r="F32" s="7"/>
      <c r="G32" s="6"/>
      <c r="H32" s="6"/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3"/>
  <sheetViews>
    <sheetView workbookViewId="0">
      <selection activeCell="A19" sqref="A19:B20"/>
    </sheetView>
  </sheetViews>
  <sheetFormatPr defaultRowHeight="15"/>
  <cols>
    <col min="2" max="2" width="19.140625" customWidth="1"/>
    <col min="3" max="4" width="11.5703125" style="1" customWidth="1"/>
  </cols>
  <sheetData>
    <row r="1" spans="1:4">
      <c r="C1" s="1" t="s">
        <v>17</v>
      </c>
    </row>
    <row r="2" spans="1:4">
      <c r="C2" s="1" t="s">
        <v>0</v>
      </c>
    </row>
    <row r="3" spans="1:4">
      <c r="C3" s="1" t="s">
        <v>18</v>
      </c>
    </row>
    <row r="4" spans="1:4">
      <c r="C4" s="5" t="s">
        <v>25</v>
      </c>
    </row>
    <row r="9" spans="1:4">
      <c r="A9" t="s">
        <v>2</v>
      </c>
      <c r="D9"/>
    </row>
    <row r="10" spans="1:4">
      <c r="B10" t="s">
        <v>27</v>
      </c>
      <c r="D10" s="1">
        <v>4425.2</v>
      </c>
    </row>
    <row r="11" spans="1:4">
      <c r="B11" t="s">
        <v>28</v>
      </c>
      <c r="D11" s="2">
        <v>137.19999999999999</v>
      </c>
    </row>
    <row r="12" spans="1:4">
      <c r="B12" t="s">
        <v>29</v>
      </c>
      <c r="D12" s="1">
        <f>SUM(D10:D11)</f>
        <v>4562.3999999999996</v>
      </c>
    </row>
    <row r="14" spans="1:4">
      <c r="A14" t="s">
        <v>3</v>
      </c>
    </row>
    <row r="15" spans="1:4">
      <c r="B15" t="s">
        <v>20</v>
      </c>
      <c r="C15" s="4">
        <v>2782.96</v>
      </c>
    </row>
    <row r="16" spans="1:4">
      <c r="B16" t="s">
        <v>26</v>
      </c>
      <c r="C16" s="2">
        <v>291.99</v>
      </c>
    </row>
    <row r="17" spans="1:4">
      <c r="B17" t="s">
        <v>7</v>
      </c>
      <c r="D17" s="1">
        <v>-3074.95</v>
      </c>
    </row>
    <row r="19" spans="1:4">
      <c r="A19" t="s">
        <v>15</v>
      </c>
      <c r="B19" t="s">
        <v>12</v>
      </c>
      <c r="C19" s="2">
        <v>3294.37</v>
      </c>
    </row>
    <row r="20" spans="1:4">
      <c r="B20" t="s">
        <v>11</v>
      </c>
      <c r="D20" s="2">
        <v>-3294.37</v>
      </c>
    </row>
    <row r="22" spans="1:4" ht="15.75" thickBot="1">
      <c r="B22" t="s">
        <v>13</v>
      </c>
      <c r="D22" s="3">
        <f>SUM(D12:D21)</f>
        <v>-1806.92</v>
      </c>
    </row>
    <row r="23" spans="1:4" ht="15.75" thickTop="1"/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26"/>
  <sheetViews>
    <sheetView workbookViewId="0">
      <selection activeCell="K13" sqref="K13"/>
    </sheetView>
  </sheetViews>
  <sheetFormatPr defaultRowHeight="15"/>
  <cols>
    <col min="2" max="2" width="18.42578125" customWidth="1"/>
    <col min="3" max="3" width="10.85546875" style="1" bestFit="1" customWidth="1"/>
    <col min="4" max="4" width="12.7109375" style="1" customWidth="1"/>
  </cols>
  <sheetData>
    <row r="1" spans="1:4">
      <c r="C1" s="1" t="s">
        <v>16</v>
      </c>
    </row>
    <row r="2" spans="1:4">
      <c r="C2" s="1" t="s">
        <v>0</v>
      </c>
    </row>
    <row r="3" spans="1:4">
      <c r="C3" s="1" t="s">
        <v>19</v>
      </c>
    </row>
    <row r="4" spans="1:4">
      <c r="C4" s="5" t="s">
        <v>25</v>
      </c>
    </row>
    <row r="10" spans="1:4">
      <c r="A10" t="s">
        <v>2</v>
      </c>
      <c r="D10" s="1">
        <v>3688</v>
      </c>
    </row>
    <row r="12" spans="1:4">
      <c r="A12" t="s">
        <v>3</v>
      </c>
    </row>
    <row r="13" spans="1:4">
      <c r="B13" t="s">
        <v>20</v>
      </c>
      <c r="C13" s="4">
        <v>7943.51</v>
      </c>
    </row>
    <row r="14" spans="1:4">
      <c r="B14" t="s">
        <v>26</v>
      </c>
      <c r="C14" s="2">
        <v>849.6</v>
      </c>
    </row>
    <row r="15" spans="1:4">
      <c r="B15" t="s">
        <v>7</v>
      </c>
      <c r="D15" s="1">
        <v>-8793.11</v>
      </c>
    </row>
    <row r="17" spans="1:4">
      <c r="B17" t="s">
        <v>8</v>
      </c>
      <c r="C17" s="2">
        <v>0</v>
      </c>
    </row>
    <row r="18" spans="1:4">
      <c r="B18" t="s">
        <v>14</v>
      </c>
      <c r="D18" s="1">
        <v>0</v>
      </c>
    </row>
    <row r="20" spans="1:4">
      <c r="A20" t="s">
        <v>15</v>
      </c>
      <c r="B20" t="s">
        <v>9</v>
      </c>
      <c r="C20" s="1">
        <v>3378.1</v>
      </c>
    </row>
    <row r="21" spans="1:4">
      <c r="B21" t="s">
        <v>10</v>
      </c>
      <c r="C21" s="1">
        <v>1489.49</v>
      </c>
    </row>
    <row r="22" spans="1:4">
      <c r="B22" t="s">
        <v>12</v>
      </c>
      <c r="C22" s="2">
        <v>3216.57</v>
      </c>
    </row>
    <row r="23" spans="1:4">
      <c r="B23" t="s">
        <v>11</v>
      </c>
      <c r="D23" s="2">
        <v>-8084.16</v>
      </c>
    </row>
    <row r="25" spans="1:4" ht="15.75" thickBot="1">
      <c r="B25" t="s">
        <v>13</v>
      </c>
      <c r="D25" s="3">
        <f>SUM(D10:D24)</f>
        <v>-13189.27</v>
      </c>
    </row>
    <row r="26" spans="1:4" ht="15.75" thickTop="1"/>
  </sheetData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21"/>
  <sheetViews>
    <sheetView workbookViewId="0">
      <selection activeCell="D20" sqref="D20"/>
    </sheetView>
  </sheetViews>
  <sheetFormatPr defaultRowHeight="15"/>
  <cols>
    <col min="2" max="2" width="18.42578125" customWidth="1"/>
    <col min="3" max="4" width="11.5703125" style="1" customWidth="1"/>
  </cols>
  <sheetData>
    <row r="1" spans="1:4">
      <c r="C1" s="1" t="s">
        <v>17</v>
      </c>
    </row>
    <row r="2" spans="1:4">
      <c r="C2" s="1" t="s">
        <v>0</v>
      </c>
    </row>
    <row r="3" spans="1:4">
      <c r="C3" s="1" t="s">
        <v>18</v>
      </c>
    </row>
    <row r="4" spans="1:4">
      <c r="C4" s="5" t="s">
        <v>23</v>
      </c>
    </row>
    <row r="9" spans="1:4">
      <c r="A9" t="s">
        <v>2</v>
      </c>
      <c r="D9" s="1">
        <v>4595</v>
      </c>
    </row>
    <row r="11" spans="1:4">
      <c r="A11" t="s">
        <v>3</v>
      </c>
    </row>
    <row r="12" spans="1:4">
      <c r="B12" t="s">
        <v>20</v>
      </c>
      <c r="C12" s="4">
        <v>4115.2</v>
      </c>
    </row>
    <row r="13" spans="1:4">
      <c r="B13" t="s">
        <v>21</v>
      </c>
      <c r="C13" s="4">
        <v>314.81</v>
      </c>
    </row>
    <row r="14" spans="1:4">
      <c r="B14" t="s">
        <v>24</v>
      </c>
      <c r="C14" s="2">
        <v>131.69</v>
      </c>
    </row>
    <row r="15" spans="1:4">
      <c r="B15" t="s">
        <v>7</v>
      </c>
      <c r="D15" s="1">
        <v>-4561.7</v>
      </c>
    </row>
    <row r="17" spans="1:4">
      <c r="A17" t="s">
        <v>15</v>
      </c>
      <c r="B17" t="s">
        <v>12</v>
      </c>
      <c r="C17" s="2">
        <v>2362.1</v>
      </c>
    </row>
    <row r="18" spans="1:4">
      <c r="B18" t="s">
        <v>11</v>
      </c>
      <c r="D18" s="2">
        <v>-2362.1</v>
      </c>
    </row>
    <row r="20" spans="1:4" ht="15.75" thickBot="1">
      <c r="B20" t="s">
        <v>13</v>
      </c>
      <c r="D20" s="3">
        <f>SUM(D9:D19)</f>
        <v>-2328.7999999999997</v>
      </c>
    </row>
    <row r="21" spans="1:4" ht="15.75" thickTop="1"/>
  </sheetData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27"/>
  <sheetViews>
    <sheetView workbookViewId="0">
      <selection activeCell="C24" sqref="C24"/>
    </sheetView>
  </sheetViews>
  <sheetFormatPr defaultRowHeight="15"/>
  <cols>
    <col min="2" max="2" width="18.42578125" customWidth="1"/>
    <col min="3" max="3" width="10.85546875" style="1" bestFit="1" customWidth="1"/>
    <col min="4" max="4" width="12.7109375" style="1" customWidth="1"/>
  </cols>
  <sheetData>
    <row r="1" spans="1:4">
      <c r="C1" s="1" t="s">
        <v>16</v>
      </c>
    </row>
    <row r="2" spans="1:4">
      <c r="C2" s="1" t="s">
        <v>0</v>
      </c>
    </row>
    <row r="3" spans="1:4">
      <c r="C3" s="1" t="s">
        <v>19</v>
      </c>
    </row>
    <row r="4" spans="1:4">
      <c r="C4" s="5" t="s">
        <v>23</v>
      </c>
    </row>
    <row r="10" spans="1:4">
      <c r="A10" t="s">
        <v>2</v>
      </c>
      <c r="D10" s="1">
        <v>2913</v>
      </c>
    </row>
    <row r="12" spans="1:4">
      <c r="A12" t="s">
        <v>3</v>
      </c>
    </row>
    <row r="13" spans="1:4">
      <c r="B13" t="s">
        <v>20</v>
      </c>
      <c r="C13" s="4">
        <v>12536.14</v>
      </c>
    </row>
    <row r="14" spans="1:4">
      <c r="B14" t="s">
        <v>24</v>
      </c>
      <c r="C14" s="4">
        <v>401.16</v>
      </c>
    </row>
    <row r="15" spans="1:4">
      <c r="B15" t="s">
        <v>21</v>
      </c>
      <c r="C15" s="2">
        <v>959.01</v>
      </c>
    </row>
    <row r="16" spans="1:4">
      <c r="B16" t="s">
        <v>7</v>
      </c>
      <c r="D16" s="1">
        <v>-13896.31</v>
      </c>
    </row>
    <row r="18" spans="1:4">
      <c r="B18" t="s">
        <v>8</v>
      </c>
      <c r="C18" s="2">
        <v>0</v>
      </c>
    </row>
    <row r="19" spans="1:4">
      <c r="B19" t="s">
        <v>14</v>
      </c>
      <c r="D19" s="1">
        <v>0</v>
      </c>
    </row>
    <row r="21" spans="1:4">
      <c r="A21" t="s">
        <v>15</v>
      </c>
      <c r="B21" t="s">
        <v>9</v>
      </c>
      <c r="C21" s="1">
        <v>3737.38</v>
      </c>
    </row>
    <row r="22" spans="1:4">
      <c r="B22" t="s">
        <v>10</v>
      </c>
      <c r="C22" s="1">
        <v>2493.56</v>
      </c>
    </row>
    <row r="23" spans="1:4">
      <c r="B23" t="s">
        <v>12</v>
      </c>
      <c r="C23" s="2">
        <v>16548.21</v>
      </c>
    </row>
    <row r="24" spans="1:4">
      <c r="B24" t="s">
        <v>11</v>
      </c>
      <c r="D24" s="2">
        <v>-22779.15</v>
      </c>
    </row>
    <row r="26" spans="1:4" ht="15.75" thickBot="1">
      <c r="B26" t="s">
        <v>13</v>
      </c>
      <c r="D26" s="3">
        <v>-33762.46</v>
      </c>
    </row>
    <row r="27" spans="1:4" ht="15.75" thickTop="1"/>
  </sheetData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28"/>
  <sheetViews>
    <sheetView workbookViewId="0">
      <selection activeCell="K20" sqref="K20"/>
    </sheetView>
  </sheetViews>
  <sheetFormatPr defaultRowHeight="15"/>
  <cols>
    <col min="2" max="2" width="18.42578125" customWidth="1"/>
    <col min="3" max="3" width="10.85546875" style="1" bestFit="1" customWidth="1"/>
    <col min="4" max="4" width="12.7109375" style="1" customWidth="1"/>
  </cols>
  <sheetData>
    <row r="1" spans="1:4">
      <c r="C1" s="1" t="s">
        <v>16</v>
      </c>
    </row>
    <row r="2" spans="1:4">
      <c r="C2" s="1" t="s">
        <v>0</v>
      </c>
    </row>
    <row r="3" spans="1:4">
      <c r="C3" s="1" t="s">
        <v>19</v>
      </c>
    </row>
    <row r="4" spans="1:4">
      <c r="C4" s="1" t="s">
        <v>1</v>
      </c>
    </row>
    <row r="6" spans="1:4">
      <c r="B6" t="s">
        <v>22</v>
      </c>
    </row>
    <row r="10" spans="1:4">
      <c r="A10" t="s">
        <v>2</v>
      </c>
      <c r="D10" s="1">
        <v>92851.31</v>
      </c>
    </row>
    <row r="12" spans="1:4">
      <c r="A12" t="s">
        <v>3</v>
      </c>
    </row>
    <row r="13" spans="1:4">
      <c r="B13" t="s">
        <v>5</v>
      </c>
      <c r="C13" s="1">
        <v>29404.37</v>
      </c>
    </row>
    <row r="14" spans="1:4">
      <c r="B14" t="s">
        <v>4</v>
      </c>
      <c r="C14" s="1">
        <v>3410.25</v>
      </c>
    </row>
    <row r="15" spans="1:4">
      <c r="B15" t="s">
        <v>6</v>
      </c>
      <c r="C15" s="4">
        <v>26577.5</v>
      </c>
    </row>
    <row r="16" spans="1:4">
      <c r="B16" t="s">
        <v>21</v>
      </c>
      <c r="C16" s="2">
        <v>4543.5</v>
      </c>
    </row>
    <row r="17" spans="1:4">
      <c r="B17" t="s">
        <v>7</v>
      </c>
      <c r="D17" s="1">
        <v>-63935.62</v>
      </c>
    </row>
    <row r="19" spans="1:4">
      <c r="B19" t="s">
        <v>8</v>
      </c>
      <c r="C19" s="2">
        <v>21342.07</v>
      </c>
    </row>
    <row r="20" spans="1:4">
      <c r="B20" t="s">
        <v>14</v>
      </c>
      <c r="D20" s="1">
        <v>-21342.07</v>
      </c>
    </row>
    <row r="22" spans="1:4">
      <c r="A22" t="s">
        <v>15</v>
      </c>
      <c r="B22" t="s">
        <v>9</v>
      </c>
      <c r="C22" s="1">
        <v>27344.799999999999</v>
      </c>
    </row>
    <row r="23" spans="1:4">
      <c r="B23" t="s">
        <v>10</v>
      </c>
      <c r="C23" s="1">
        <v>14006.95</v>
      </c>
    </row>
    <row r="24" spans="1:4">
      <c r="B24" t="s">
        <v>12</v>
      </c>
      <c r="C24" s="2">
        <v>29288.55</v>
      </c>
    </row>
    <row r="25" spans="1:4">
      <c r="B25" t="s">
        <v>11</v>
      </c>
      <c r="D25" s="2">
        <v>-70640.3</v>
      </c>
    </row>
    <row r="27" spans="1:4" ht="15.75" thickBot="1">
      <c r="B27" t="s">
        <v>13</v>
      </c>
      <c r="D27" s="3">
        <f>SUM(D10:D26)</f>
        <v>-63066.680000000008</v>
      </c>
    </row>
    <row r="28" spans="1:4" ht="15.75" thickTop="1"/>
  </sheetData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19"/>
  <sheetViews>
    <sheetView workbookViewId="0">
      <selection activeCell="N19" sqref="N19"/>
    </sheetView>
  </sheetViews>
  <sheetFormatPr defaultRowHeight="15"/>
  <cols>
    <col min="2" max="2" width="18.42578125" customWidth="1"/>
    <col min="3" max="4" width="11.5703125" style="1" customWidth="1"/>
  </cols>
  <sheetData>
    <row r="1" spans="1:4">
      <c r="C1" s="1" t="s">
        <v>17</v>
      </c>
    </row>
    <row r="2" spans="1:4">
      <c r="C2" s="1" t="s">
        <v>0</v>
      </c>
    </row>
    <row r="3" spans="1:4">
      <c r="C3" s="1" t="s">
        <v>18</v>
      </c>
    </row>
    <row r="4" spans="1:4">
      <c r="C4" s="1" t="s">
        <v>1</v>
      </c>
    </row>
    <row r="9" spans="1:4">
      <c r="A9" t="s">
        <v>2</v>
      </c>
      <c r="D9" s="1">
        <v>91944.7</v>
      </c>
    </row>
    <row r="11" spans="1:4">
      <c r="A11" t="s">
        <v>3</v>
      </c>
    </row>
    <row r="12" spans="1:4">
      <c r="B12" t="s">
        <v>20</v>
      </c>
      <c r="C12" s="2">
        <v>41060.14</v>
      </c>
    </row>
    <row r="13" spans="1:4">
      <c r="B13" t="s">
        <v>7</v>
      </c>
      <c r="D13" s="1">
        <v>-41060.14</v>
      </c>
    </row>
    <row r="15" spans="1:4">
      <c r="A15" t="s">
        <v>15</v>
      </c>
      <c r="B15" t="s">
        <v>12</v>
      </c>
      <c r="C15" s="2">
        <v>78664.58</v>
      </c>
    </row>
    <row r="16" spans="1:4">
      <c r="B16" t="s">
        <v>11</v>
      </c>
      <c r="D16" s="2">
        <v>-78664.58</v>
      </c>
    </row>
    <row r="18" spans="2:4" ht="15.75" thickBot="1">
      <c r="B18" t="s">
        <v>13</v>
      </c>
      <c r="D18" s="3">
        <f>SUM(D9:D17)</f>
        <v>-27780.020000000004</v>
      </c>
    </row>
    <row r="19" spans="2:4" ht="15.75" thickTop="1"/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2"/>
  <sheetViews>
    <sheetView workbookViewId="0">
      <selection activeCell="C4" sqref="C4"/>
    </sheetView>
  </sheetViews>
  <sheetFormatPr defaultRowHeight="15"/>
  <cols>
    <col min="1" max="1" width="4.140625" customWidth="1"/>
    <col min="2" max="2" width="18.42578125" customWidth="1"/>
    <col min="3" max="3" width="14.28515625" style="1" customWidth="1"/>
    <col min="4" max="4" width="1.85546875" style="4" customWidth="1"/>
    <col min="5" max="5" width="14.140625" style="1" customWidth="1"/>
    <col min="6" max="6" width="2.28515625" style="4" customWidth="1"/>
    <col min="7" max="7" width="12.28515625" style="4" customWidth="1"/>
    <col min="8" max="8" width="1.85546875" style="4" customWidth="1"/>
    <col min="9" max="9" width="12.28515625" style="1" customWidth="1"/>
  </cols>
  <sheetData>
    <row r="1" spans="1:11">
      <c r="A1" s="6"/>
      <c r="B1" s="7"/>
      <c r="C1" s="7" t="s">
        <v>16</v>
      </c>
      <c r="D1" s="7"/>
      <c r="E1" s="10"/>
      <c r="F1" s="6"/>
      <c r="G1" s="23"/>
      <c r="H1" s="23"/>
      <c r="I1" s="7"/>
      <c r="J1" s="6"/>
      <c r="K1" s="6"/>
    </row>
    <row r="2" spans="1:11">
      <c r="A2" s="6"/>
      <c r="B2" s="7"/>
      <c r="C2" s="7" t="s">
        <v>0</v>
      </c>
      <c r="D2" s="7"/>
      <c r="E2" s="10"/>
      <c r="F2" s="6"/>
      <c r="G2" s="23"/>
      <c r="H2" s="23"/>
      <c r="I2" s="7"/>
      <c r="J2" s="6"/>
      <c r="K2" s="6"/>
    </row>
    <row r="3" spans="1:11">
      <c r="A3" s="6"/>
      <c r="B3" s="7"/>
      <c r="C3" s="7" t="s">
        <v>19</v>
      </c>
      <c r="D3" s="7"/>
      <c r="E3" s="10"/>
      <c r="F3" s="6"/>
      <c r="G3" s="23"/>
      <c r="H3" s="23"/>
      <c r="I3" s="7"/>
      <c r="J3" s="6"/>
      <c r="K3" s="6"/>
    </row>
    <row r="4" spans="1:11">
      <c r="A4" s="6"/>
      <c r="B4" s="8"/>
      <c r="C4" s="8" t="s">
        <v>71</v>
      </c>
      <c r="D4" s="7"/>
      <c r="E4" s="10"/>
      <c r="F4" s="6"/>
      <c r="G4" s="23"/>
      <c r="H4" s="23"/>
      <c r="I4" s="7"/>
      <c r="J4" s="6"/>
      <c r="K4" s="6"/>
    </row>
    <row r="5" spans="1:11">
      <c r="A5" s="6"/>
      <c r="B5" s="6"/>
      <c r="C5" s="7"/>
      <c r="D5" s="10"/>
      <c r="E5" s="7"/>
      <c r="F5" s="10"/>
      <c r="G5" s="10"/>
      <c r="H5" s="10"/>
      <c r="I5" s="7"/>
      <c r="J5" s="6"/>
      <c r="K5" s="6"/>
    </row>
    <row r="6" spans="1:11">
      <c r="A6" s="6"/>
      <c r="B6" s="6"/>
      <c r="C6" s="7"/>
      <c r="D6" s="10"/>
      <c r="E6" s="7"/>
      <c r="F6" s="10"/>
      <c r="G6" s="10"/>
      <c r="H6" s="10"/>
      <c r="I6" s="7"/>
      <c r="J6" s="6"/>
      <c r="K6" s="6"/>
    </row>
    <row r="7" spans="1:11">
      <c r="A7" s="6"/>
      <c r="B7" s="6"/>
      <c r="C7" s="7"/>
      <c r="D7" s="10"/>
      <c r="E7" s="7"/>
      <c r="F7" s="10"/>
      <c r="G7" s="10"/>
      <c r="H7" s="10"/>
      <c r="I7" s="7"/>
      <c r="J7" s="6"/>
      <c r="K7" s="6"/>
    </row>
    <row r="8" spans="1:11" ht="64.5" customHeight="1">
      <c r="A8" s="6"/>
      <c r="B8" s="6"/>
      <c r="C8" s="13" t="s">
        <v>76</v>
      </c>
      <c r="D8" s="21"/>
      <c r="E8" s="13" t="s">
        <v>78</v>
      </c>
      <c r="F8" s="21"/>
      <c r="G8" s="13" t="s">
        <v>77</v>
      </c>
      <c r="H8" s="13"/>
      <c r="I8" s="13" t="s">
        <v>75</v>
      </c>
      <c r="J8" s="6"/>
      <c r="K8" s="6"/>
    </row>
    <row r="9" spans="1:11">
      <c r="A9" s="6"/>
      <c r="B9" s="6"/>
      <c r="C9" s="7"/>
      <c r="D9" s="10"/>
      <c r="E9" s="7"/>
      <c r="F9" s="10"/>
      <c r="G9" s="10"/>
      <c r="H9" s="10"/>
      <c r="I9" s="7"/>
      <c r="J9" s="6"/>
      <c r="K9" s="6"/>
    </row>
    <row r="10" spans="1:11">
      <c r="A10" s="6" t="s">
        <v>2</v>
      </c>
      <c r="B10" s="6"/>
      <c r="C10" s="7">
        <v>6480</v>
      </c>
      <c r="D10" s="10"/>
      <c r="E10" s="7">
        <v>0</v>
      </c>
      <c r="F10" s="10"/>
      <c r="G10" s="10">
        <v>0</v>
      </c>
      <c r="H10" s="10"/>
      <c r="I10" s="7">
        <v>33114</v>
      </c>
      <c r="J10" s="6"/>
      <c r="K10" s="6"/>
    </row>
    <row r="11" spans="1:11">
      <c r="A11" s="6"/>
      <c r="B11" s="6"/>
      <c r="C11" s="7"/>
      <c r="D11" s="10"/>
      <c r="E11" s="7"/>
      <c r="F11" s="10"/>
      <c r="G11" s="10"/>
      <c r="H11" s="10"/>
      <c r="I11" s="7"/>
      <c r="J11" s="6"/>
      <c r="K11" s="6"/>
    </row>
    <row r="12" spans="1:11">
      <c r="A12" s="6" t="s">
        <v>3</v>
      </c>
      <c r="B12" s="6"/>
      <c r="C12" s="7"/>
      <c r="D12" s="10"/>
      <c r="E12" s="7"/>
      <c r="F12" s="10"/>
      <c r="G12" s="10"/>
      <c r="H12" s="10"/>
      <c r="I12" s="7"/>
      <c r="J12" s="6"/>
      <c r="K12" s="6"/>
    </row>
    <row r="13" spans="1:11">
      <c r="A13" s="6"/>
      <c r="B13" s="6" t="s">
        <v>20</v>
      </c>
      <c r="C13" s="10">
        <v>0</v>
      </c>
      <c r="D13" s="10"/>
      <c r="E13" s="7">
        <v>0</v>
      </c>
      <c r="F13" s="10"/>
      <c r="G13" s="10">
        <v>0</v>
      </c>
      <c r="H13" s="10"/>
      <c r="I13" s="7">
        <v>32802.58</v>
      </c>
      <c r="J13" s="6"/>
      <c r="K13" s="6"/>
    </row>
    <row r="14" spans="1:11">
      <c r="A14" s="6"/>
      <c r="B14" s="6" t="s">
        <v>26</v>
      </c>
      <c r="C14" s="11">
        <v>0</v>
      </c>
      <c r="D14" s="10"/>
      <c r="E14" s="11">
        <v>0</v>
      </c>
      <c r="F14" s="10"/>
      <c r="G14" s="11">
        <v>0</v>
      </c>
      <c r="H14" s="10"/>
      <c r="I14" s="11">
        <v>3386.3</v>
      </c>
      <c r="J14" s="6"/>
      <c r="K14" s="6"/>
    </row>
    <row r="15" spans="1:11">
      <c r="A15" s="6"/>
      <c r="B15" s="6" t="s">
        <v>7</v>
      </c>
      <c r="C15" s="7">
        <f>SUM(C13:C14)</f>
        <v>0</v>
      </c>
      <c r="D15" s="10"/>
      <c r="E15" s="7">
        <f>SUM(E13:E14)</f>
        <v>0</v>
      </c>
      <c r="F15" s="10"/>
      <c r="G15" s="10">
        <v>0</v>
      </c>
      <c r="H15" s="10"/>
      <c r="I15" s="7">
        <f t="shared" ref="I15" si="0">SUM(I13:I14)</f>
        <v>36188.880000000005</v>
      </c>
      <c r="J15" s="6"/>
      <c r="K15" s="6"/>
    </row>
    <row r="16" spans="1:11">
      <c r="A16" s="6"/>
      <c r="B16" s="6"/>
      <c r="C16" s="7"/>
      <c r="D16" s="10"/>
      <c r="E16" s="7"/>
      <c r="F16" s="10"/>
      <c r="G16" s="10"/>
      <c r="H16" s="10"/>
      <c r="I16" s="7"/>
      <c r="J16" s="6"/>
      <c r="K16" s="6"/>
    </row>
    <row r="17" spans="1:11">
      <c r="A17" s="6"/>
      <c r="B17" s="6" t="s">
        <v>8</v>
      </c>
      <c r="C17" s="11">
        <v>0</v>
      </c>
      <c r="D17" s="10"/>
      <c r="E17" s="11">
        <v>0</v>
      </c>
      <c r="F17" s="10"/>
      <c r="G17" s="11">
        <v>0</v>
      </c>
      <c r="H17" s="10"/>
      <c r="I17" s="11">
        <v>0</v>
      </c>
      <c r="J17" s="6"/>
      <c r="K17" s="6"/>
    </row>
    <row r="18" spans="1:11">
      <c r="A18" s="6"/>
      <c r="B18" s="6" t="s">
        <v>14</v>
      </c>
      <c r="C18" s="7">
        <f>SUM(C17)</f>
        <v>0</v>
      </c>
      <c r="D18" s="10"/>
      <c r="E18" s="7">
        <v>0</v>
      </c>
      <c r="F18" s="10"/>
      <c r="G18" s="10">
        <v>0</v>
      </c>
      <c r="H18" s="10"/>
      <c r="I18" s="7">
        <v>0</v>
      </c>
      <c r="J18" s="6"/>
      <c r="K18" s="6"/>
    </row>
    <row r="19" spans="1:11">
      <c r="A19" s="6"/>
      <c r="B19" s="6"/>
      <c r="C19" s="7"/>
      <c r="D19" s="10"/>
      <c r="E19" s="7"/>
      <c r="F19" s="10"/>
      <c r="G19" s="10"/>
      <c r="H19" s="10"/>
      <c r="I19" s="7"/>
      <c r="J19" s="6"/>
      <c r="K19" s="6"/>
    </row>
    <row r="20" spans="1:11">
      <c r="A20" s="6" t="s">
        <v>15</v>
      </c>
      <c r="B20" s="6" t="s">
        <v>9</v>
      </c>
      <c r="C20" s="7">
        <v>0</v>
      </c>
      <c r="D20" s="10"/>
      <c r="E20" s="7">
        <v>0</v>
      </c>
      <c r="F20" s="10"/>
      <c r="G20" s="10">
        <v>0</v>
      </c>
      <c r="H20" s="10"/>
      <c r="I20" s="7">
        <v>15140.14</v>
      </c>
      <c r="J20" s="6"/>
      <c r="K20" s="6"/>
    </row>
    <row r="21" spans="1:11">
      <c r="A21" s="6"/>
      <c r="B21" s="6" t="s">
        <v>10</v>
      </c>
      <c r="C21" s="7">
        <v>0</v>
      </c>
      <c r="D21" s="10"/>
      <c r="E21" s="7">
        <v>0</v>
      </c>
      <c r="F21" s="10"/>
      <c r="G21" s="10">
        <v>0</v>
      </c>
      <c r="H21" s="10"/>
      <c r="I21" s="7">
        <v>6816.74</v>
      </c>
      <c r="J21" s="6"/>
      <c r="K21" s="6"/>
    </row>
    <row r="22" spans="1:11">
      <c r="A22" s="6"/>
      <c r="B22" s="6" t="s">
        <v>12</v>
      </c>
      <c r="C22" s="11">
        <v>55.36</v>
      </c>
      <c r="D22" s="10"/>
      <c r="E22" s="11">
        <v>597.66</v>
      </c>
      <c r="F22" s="10"/>
      <c r="G22" s="11">
        <v>83.21</v>
      </c>
      <c r="H22" s="10"/>
      <c r="I22" s="11">
        <v>21831.72</v>
      </c>
      <c r="J22" s="6"/>
      <c r="K22" s="6"/>
    </row>
    <row r="23" spans="1:11">
      <c r="A23" s="6"/>
      <c r="B23" s="6" t="s">
        <v>11</v>
      </c>
      <c r="C23" s="7">
        <f>SUM(C20:C22)</f>
        <v>55.36</v>
      </c>
      <c r="D23" s="10"/>
      <c r="E23" s="10">
        <f>SUM(E20:E22)</f>
        <v>597.66</v>
      </c>
      <c r="F23" s="10"/>
      <c r="G23" s="10">
        <f t="shared" ref="G23" si="1">SUM(G20:G22)</f>
        <v>83.21</v>
      </c>
      <c r="H23" s="10"/>
      <c r="I23" s="7">
        <f>SUM(I20:I22)</f>
        <v>43788.6</v>
      </c>
      <c r="J23" s="6"/>
      <c r="K23" s="6"/>
    </row>
    <row r="24" spans="1:11">
      <c r="A24" s="6"/>
      <c r="B24" s="6"/>
      <c r="C24" s="7"/>
      <c r="D24" s="10"/>
      <c r="E24" s="10"/>
      <c r="F24" s="10"/>
      <c r="G24" s="10"/>
      <c r="H24" s="10"/>
      <c r="I24" s="7"/>
      <c r="J24" s="6"/>
      <c r="K24" s="6"/>
    </row>
    <row r="25" spans="1:11">
      <c r="A25" s="6"/>
      <c r="B25" s="6" t="s">
        <v>63</v>
      </c>
      <c r="C25" s="11">
        <f>C15+C18+C23</f>
        <v>55.36</v>
      </c>
      <c r="D25" s="10"/>
      <c r="E25" s="11">
        <f>E15+E18+E23</f>
        <v>597.66</v>
      </c>
      <c r="F25" s="10"/>
      <c r="G25" s="11">
        <f t="shared" ref="G25" si="2">G15+G18+G23</f>
        <v>83.21</v>
      </c>
      <c r="H25" s="10"/>
      <c r="I25" s="11">
        <f t="shared" ref="I25" si="3">I15+I18+I23</f>
        <v>79977.48000000001</v>
      </c>
      <c r="J25" s="6"/>
      <c r="K25" s="6"/>
    </row>
    <row r="26" spans="1:11">
      <c r="A26" s="6"/>
      <c r="B26" s="6"/>
      <c r="C26" s="7"/>
      <c r="D26" s="10"/>
      <c r="E26" s="7"/>
      <c r="F26" s="10"/>
      <c r="G26" s="10"/>
      <c r="H26" s="10"/>
      <c r="I26" s="7"/>
      <c r="J26" s="6"/>
      <c r="K26" s="6"/>
    </row>
    <row r="27" spans="1:11" ht="15.75" thickBot="1">
      <c r="A27" s="6"/>
      <c r="B27" s="6" t="s">
        <v>13</v>
      </c>
      <c r="C27" s="12">
        <f>C10-C15-C23</f>
        <v>6424.64</v>
      </c>
      <c r="D27" s="10"/>
      <c r="E27" s="12">
        <f>E10-E25</f>
        <v>-597.66</v>
      </c>
      <c r="F27" s="10"/>
      <c r="G27" s="12">
        <f t="shared" ref="G27" si="4">G10-G25</f>
        <v>-83.21</v>
      </c>
      <c r="H27" s="10"/>
      <c r="I27" s="12">
        <f t="shared" ref="I27" si="5">I10-I15-I23</f>
        <v>-46863.48</v>
      </c>
      <c r="J27" s="6"/>
      <c r="K27" s="6"/>
    </row>
    <row r="28" spans="1:11" ht="15.75" thickTop="1">
      <c r="A28" s="6"/>
      <c r="B28" s="6"/>
      <c r="C28" s="7"/>
      <c r="D28" s="10"/>
      <c r="E28" s="7"/>
      <c r="F28" s="10"/>
      <c r="G28" s="10"/>
      <c r="H28" s="10"/>
      <c r="I28" s="7"/>
      <c r="J28" s="6"/>
      <c r="K28" s="6"/>
    </row>
    <row r="29" spans="1:11">
      <c r="A29" s="6"/>
      <c r="B29" s="6"/>
      <c r="C29" s="7"/>
      <c r="D29" s="10"/>
      <c r="E29" s="7"/>
      <c r="F29" s="10"/>
      <c r="G29" s="10"/>
      <c r="H29" s="10"/>
      <c r="I29" s="7"/>
      <c r="J29" s="6"/>
      <c r="K29" s="6"/>
    </row>
    <row r="30" spans="1:11">
      <c r="A30" s="6"/>
      <c r="B30" s="6"/>
      <c r="C30" s="7"/>
      <c r="D30" s="10"/>
      <c r="E30" s="7"/>
      <c r="F30" s="10"/>
      <c r="G30" s="10"/>
      <c r="H30" s="10"/>
      <c r="I30" s="7"/>
      <c r="J30" s="6"/>
      <c r="K30" s="6"/>
    </row>
    <row r="31" spans="1:11">
      <c r="A31" s="6"/>
      <c r="B31" s="6"/>
      <c r="C31" s="7"/>
      <c r="D31" s="10"/>
      <c r="E31" s="7"/>
      <c r="F31" s="10"/>
      <c r="G31" s="10"/>
      <c r="H31" s="10"/>
      <c r="I31" s="7"/>
      <c r="J31" s="6"/>
      <c r="K31" s="6"/>
    </row>
    <row r="32" spans="1:11">
      <c r="A32" s="6"/>
      <c r="B32" s="6"/>
      <c r="C32" s="7"/>
      <c r="D32" s="10"/>
      <c r="E32" s="7"/>
      <c r="F32" s="10"/>
      <c r="G32" s="10"/>
      <c r="H32" s="10"/>
      <c r="I32" s="7"/>
      <c r="J32" s="6"/>
      <c r="K32" s="6"/>
    </row>
  </sheetData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2"/>
  <sheetViews>
    <sheetView workbookViewId="0">
      <selection activeCell="K6" sqref="K6"/>
    </sheetView>
  </sheetViews>
  <sheetFormatPr defaultRowHeight="15"/>
  <cols>
    <col min="1" max="1" width="4.140625" customWidth="1"/>
    <col min="2" max="2" width="18.42578125" customWidth="1"/>
    <col min="3" max="3" width="14.28515625" style="1" customWidth="1"/>
    <col min="4" max="4" width="4.140625" style="4" customWidth="1"/>
    <col min="5" max="5" width="13.5703125" style="1" customWidth="1"/>
    <col min="6" max="6" width="4.140625" style="4" customWidth="1"/>
    <col min="7" max="7" width="13.140625" style="4" customWidth="1"/>
    <col min="8" max="8" width="4.140625" style="4" customWidth="1"/>
    <col min="9" max="9" width="12.28515625" style="1" customWidth="1"/>
  </cols>
  <sheetData>
    <row r="1" spans="1:11">
      <c r="A1" s="6"/>
      <c r="B1" s="7"/>
      <c r="C1" s="7" t="s">
        <v>16</v>
      </c>
      <c r="D1" s="7"/>
      <c r="E1" s="10"/>
      <c r="F1" s="6"/>
      <c r="G1" s="23"/>
      <c r="H1" s="23"/>
      <c r="I1" s="7"/>
      <c r="J1" s="6"/>
      <c r="K1" s="6"/>
    </row>
    <row r="2" spans="1:11">
      <c r="A2" s="6"/>
      <c r="B2" s="7"/>
      <c r="C2" s="7" t="s">
        <v>0</v>
      </c>
      <c r="D2" s="7"/>
      <c r="E2" s="10"/>
      <c r="F2" s="6"/>
      <c r="G2" s="23"/>
      <c r="H2" s="23"/>
      <c r="I2" s="7"/>
      <c r="J2" s="6"/>
      <c r="K2" s="6"/>
    </row>
    <row r="3" spans="1:11">
      <c r="A3" s="6"/>
      <c r="B3" s="7"/>
      <c r="C3" s="7" t="s">
        <v>19</v>
      </c>
      <c r="D3" s="7"/>
      <c r="E3" s="10"/>
      <c r="F3" s="6"/>
      <c r="G3" s="23"/>
      <c r="H3" s="23"/>
      <c r="I3" s="7"/>
      <c r="J3" s="6"/>
      <c r="K3" s="6"/>
    </row>
    <row r="4" spans="1:11">
      <c r="A4" s="6"/>
      <c r="B4" s="8"/>
      <c r="C4" s="8" t="s">
        <v>69</v>
      </c>
      <c r="D4" s="7"/>
      <c r="E4" s="10"/>
      <c r="F4" s="6"/>
      <c r="G4" s="23"/>
      <c r="H4" s="23"/>
      <c r="I4" s="7"/>
      <c r="J4" s="6"/>
      <c r="K4" s="6"/>
    </row>
    <row r="5" spans="1:11">
      <c r="A5" s="6"/>
      <c r="B5" s="6"/>
      <c r="C5" s="7"/>
      <c r="D5" s="10"/>
      <c r="E5" s="7"/>
      <c r="F5" s="10"/>
      <c r="G5" s="10"/>
      <c r="H5" s="10"/>
      <c r="I5" s="7"/>
      <c r="J5" s="6"/>
      <c r="K5" s="6"/>
    </row>
    <row r="6" spans="1:11">
      <c r="A6" s="6"/>
      <c r="B6" s="6"/>
      <c r="C6" s="7"/>
      <c r="D6" s="10"/>
      <c r="E6" s="7"/>
      <c r="F6" s="10"/>
      <c r="G6" s="10"/>
      <c r="H6" s="10"/>
      <c r="I6" s="7"/>
      <c r="J6" s="6"/>
      <c r="K6" s="6"/>
    </row>
    <row r="7" spans="1:11">
      <c r="A7" s="6"/>
      <c r="B7" s="6"/>
      <c r="C7" s="7"/>
      <c r="D7" s="10"/>
      <c r="E7" s="7"/>
      <c r="F7" s="10"/>
      <c r="G7" s="10"/>
      <c r="H7" s="10"/>
      <c r="I7" s="7"/>
      <c r="J7" s="6"/>
      <c r="K7" s="6"/>
    </row>
    <row r="8" spans="1:11" ht="64.5" customHeight="1">
      <c r="A8" s="6"/>
      <c r="B8" s="6"/>
      <c r="C8" s="13" t="s">
        <v>76</v>
      </c>
      <c r="D8" s="21"/>
      <c r="E8" s="13" t="s">
        <v>79</v>
      </c>
      <c r="F8" s="21"/>
      <c r="G8" s="13" t="s">
        <v>77</v>
      </c>
      <c r="H8" s="21"/>
      <c r="I8" s="13" t="s">
        <v>70</v>
      </c>
      <c r="J8" s="6"/>
      <c r="K8" s="6"/>
    </row>
    <row r="9" spans="1:11">
      <c r="A9" s="6"/>
      <c r="B9" s="6"/>
      <c r="C9" s="7"/>
      <c r="D9" s="10"/>
      <c r="E9" s="7"/>
      <c r="F9" s="10"/>
      <c r="G9" s="10"/>
      <c r="H9" s="10"/>
      <c r="I9" s="7"/>
      <c r="J9" s="6"/>
      <c r="K9" s="6"/>
    </row>
    <row r="10" spans="1:11">
      <c r="A10" s="6" t="s">
        <v>2</v>
      </c>
      <c r="B10" s="6"/>
      <c r="C10" s="7">
        <v>0</v>
      </c>
      <c r="D10" s="10"/>
      <c r="E10" s="7">
        <v>5800</v>
      </c>
      <c r="F10" s="10"/>
      <c r="G10" s="10">
        <v>0</v>
      </c>
      <c r="H10" s="10"/>
      <c r="I10" s="7">
        <v>26634</v>
      </c>
      <c r="J10" s="6"/>
      <c r="K10" s="6"/>
    </row>
    <row r="11" spans="1:11">
      <c r="A11" s="6"/>
      <c r="B11" s="6"/>
      <c r="C11" s="7"/>
      <c r="D11" s="10"/>
      <c r="E11" s="7"/>
      <c r="F11" s="10"/>
      <c r="G11" s="10"/>
      <c r="H11" s="10"/>
      <c r="I11" s="7"/>
      <c r="J11" s="6"/>
      <c r="K11" s="6"/>
    </row>
    <row r="12" spans="1:11">
      <c r="A12" s="6" t="s">
        <v>3</v>
      </c>
      <c r="B12" s="6"/>
      <c r="C12" s="7"/>
      <c r="D12" s="10"/>
      <c r="E12" s="7"/>
      <c r="F12" s="10"/>
      <c r="G12" s="10"/>
      <c r="H12" s="10"/>
      <c r="I12" s="7"/>
      <c r="J12" s="6"/>
      <c r="K12" s="6"/>
    </row>
    <row r="13" spans="1:11">
      <c r="A13" s="6"/>
      <c r="B13" s="6" t="s">
        <v>20</v>
      </c>
      <c r="C13" s="10">
        <v>0</v>
      </c>
      <c r="D13" s="10"/>
      <c r="E13" s="7">
        <v>0</v>
      </c>
      <c r="F13" s="10"/>
      <c r="G13" s="10">
        <v>0</v>
      </c>
      <c r="H13" s="10"/>
      <c r="I13" s="7">
        <v>32802.58</v>
      </c>
      <c r="J13" s="6"/>
      <c r="K13" s="6"/>
    </row>
    <row r="14" spans="1:11">
      <c r="A14" s="6"/>
      <c r="B14" s="6" t="s">
        <v>26</v>
      </c>
      <c r="C14" s="11">
        <v>0</v>
      </c>
      <c r="D14" s="10"/>
      <c r="E14" s="11">
        <v>0</v>
      </c>
      <c r="F14" s="10"/>
      <c r="G14" s="11">
        <v>0</v>
      </c>
      <c r="H14" s="10"/>
      <c r="I14" s="11">
        <v>3386.3</v>
      </c>
      <c r="J14" s="6"/>
      <c r="K14" s="6"/>
    </row>
    <row r="15" spans="1:11">
      <c r="A15" s="6"/>
      <c r="B15" s="6" t="s">
        <v>7</v>
      </c>
      <c r="C15" s="7">
        <f>SUM(C13:C14)</f>
        <v>0</v>
      </c>
      <c r="D15" s="10"/>
      <c r="E15" s="7">
        <f>SUM(E13:E14)</f>
        <v>0</v>
      </c>
      <c r="F15" s="10"/>
      <c r="G15" s="10">
        <v>0</v>
      </c>
      <c r="H15" s="10"/>
      <c r="I15" s="7">
        <f t="shared" ref="I15" si="0">SUM(I13:I14)</f>
        <v>36188.880000000005</v>
      </c>
      <c r="J15" s="6"/>
      <c r="K15" s="6"/>
    </row>
    <row r="16" spans="1:11">
      <c r="A16" s="6"/>
      <c r="B16" s="6"/>
      <c r="C16" s="7"/>
      <c r="D16" s="10"/>
      <c r="E16" s="7"/>
      <c r="F16" s="10"/>
      <c r="G16" s="10"/>
      <c r="H16" s="10"/>
      <c r="I16" s="7"/>
      <c r="J16" s="6"/>
      <c r="K16" s="6"/>
    </row>
    <row r="17" spans="1:11">
      <c r="A17" s="6"/>
      <c r="B17" s="6" t="s">
        <v>8</v>
      </c>
      <c r="C17" s="11">
        <v>0</v>
      </c>
      <c r="D17" s="10"/>
      <c r="E17" s="11">
        <v>5900</v>
      </c>
      <c r="F17" s="10"/>
      <c r="G17" s="11">
        <v>0</v>
      </c>
      <c r="H17" s="10"/>
      <c r="I17" s="11">
        <v>0</v>
      </c>
      <c r="J17" s="6"/>
      <c r="K17" s="6"/>
    </row>
    <row r="18" spans="1:11">
      <c r="A18" s="6"/>
      <c r="B18" s="6" t="s">
        <v>14</v>
      </c>
      <c r="C18" s="7">
        <f>SUM(C17)</f>
        <v>0</v>
      </c>
      <c r="D18" s="10"/>
      <c r="E18" s="7">
        <v>5900</v>
      </c>
      <c r="F18" s="10"/>
      <c r="G18" s="10">
        <v>0</v>
      </c>
      <c r="H18" s="10"/>
      <c r="I18" s="7">
        <v>0</v>
      </c>
      <c r="J18" s="6"/>
      <c r="K18" s="6"/>
    </row>
    <row r="19" spans="1:11">
      <c r="A19" s="6"/>
      <c r="B19" s="6"/>
      <c r="C19" s="7"/>
      <c r="D19" s="10"/>
      <c r="E19" s="7"/>
      <c r="F19" s="10"/>
      <c r="G19" s="10"/>
      <c r="H19" s="10"/>
      <c r="I19" s="7"/>
      <c r="J19" s="6"/>
      <c r="K19" s="6"/>
    </row>
    <row r="20" spans="1:11">
      <c r="A20" s="6" t="s">
        <v>15</v>
      </c>
      <c r="B20" s="6" t="s">
        <v>9</v>
      </c>
      <c r="C20" s="7">
        <v>74.06</v>
      </c>
      <c r="D20" s="10"/>
      <c r="E20" s="7">
        <v>0</v>
      </c>
      <c r="F20" s="10"/>
      <c r="G20" s="10">
        <v>0</v>
      </c>
      <c r="H20" s="10"/>
      <c r="I20" s="7">
        <v>15140.14</v>
      </c>
      <c r="J20" s="6"/>
      <c r="K20" s="6"/>
    </row>
    <row r="21" spans="1:11">
      <c r="A21" s="6"/>
      <c r="B21" s="6" t="s">
        <v>10</v>
      </c>
      <c r="C21" s="7">
        <v>0</v>
      </c>
      <c r="D21" s="10"/>
      <c r="E21" s="7">
        <v>0</v>
      </c>
      <c r="F21" s="10"/>
      <c r="G21" s="10">
        <v>0</v>
      </c>
      <c r="H21" s="10"/>
      <c r="I21" s="7">
        <v>6816.74</v>
      </c>
      <c r="J21" s="6"/>
      <c r="K21" s="6"/>
    </row>
    <row r="22" spans="1:11">
      <c r="A22" s="6"/>
      <c r="B22" s="6" t="s">
        <v>12</v>
      </c>
      <c r="C22" s="11">
        <v>168.92</v>
      </c>
      <c r="D22" s="10"/>
      <c r="E22" s="11">
        <v>771.4</v>
      </c>
      <c r="F22" s="10"/>
      <c r="G22" s="11">
        <v>409.26</v>
      </c>
      <c r="H22" s="10"/>
      <c r="I22" s="11">
        <v>21776.36</v>
      </c>
      <c r="J22" s="6"/>
      <c r="K22" s="6"/>
    </row>
    <row r="23" spans="1:11">
      <c r="A23" s="6"/>
      <c r="B23" s="6" t="s">
        <v>11</v>
      </c>
      <c r="C23" s="7">
        <f>SUM(C20:C22)</f>
        <v>242.98</v>
      </c>
      <c r="D23" s="10"/>
      <c r="E23" s="10">
        <f>SUM(E20:E22)</f>
        <v>771.4</v>
      </c>
      <c r="F23" s="10"/>
      <c r="G23" s="10">
        <f>SUM(G20:G22)</f>
        <v>409.26</v>
      </c>
      <c r="H23" s="10"/>
      <c r="I23" s="7">
        <f>SUM(I20:I22)</f>
        <v>43733.24</v>
      </c>
      <c r="J23" s="6"/>
      <c r="K23" s="6"/>
    </row>
    <row r="24" spans="1:11">
      <c r="A24" s="6"/>
      <c r="B24" s="6"/>
      <c r="C24" s="7"/>
      <c r="D24" s="10"/>
      <c r="E24" s="10"/>
      <c r="F24" s="10"/>
      <c r="G24" s="10"/>
      <c r="H24" s="10"/>
      <c r="I24" s="7"/>
      <c r="J24" s="6"/>
      <c r="K24" s="6"/>
    </row>
    <row r="25" spans="1:11">
      <c r="A25" s="6"/>
      <c r="B25" s="6" t="s">
        <v>63</v>
      </c>
      <c r="C25" s="11">
        <f>C15+C18+C23</f>
        <v>242.98</v>
      </c>
      <c r="D25" s="10"/>
      <c r="E25" s="11">
        <f>E15+E18+E23</f>
        <v>6671.4</v>
      </c>
      <c r="F25" s="10"/>
      <c r="G25" s="11">
        <f>G23+G18+G15</f>
        <v>409.26</v>
      </c>
      <c r="H25" s="10"/>
      <c r="I25" s="11">
        <f t="shared" ref="I25" si="1">I15+I18+I23</f>
        <v>79922.12</v>
      </c>
      <c r="J25" s="6"/>
      <c r="K25" s="6"/>
    </row>
    <row r="26" spans="1:11">
      <c r="A26" s="6"/>
      <c r="B26" s="6"/>
      <c r="C26" s="7"/>
      <c r="D26" s="10"/>
      <c r="E26" s="7"/>
      <c r="F26" s="10"/>
      <c r="G26" s="10"/>
      <c r="H26" s="10"/>
      <c r="I26" s="7"/>
      <c r="J26" s="6"/>
      <c r="K26" s="6"/>
    </row>
    <row r="27" spans="1:11" ht="15.75" thickBot="1">
      <c r="A27" s="6"/>
      <c r="B27" s="6" t="s">
        <v>13</v>
      </c>
      <c r="C27" s="12">
        <f>C10-C15-C23</f>
        <v>-242.98</v>
      </c>
      <c r="D27" s="10"/>
      <c r="E27" s="12">
        <f>E10-E25</f>
        <v>-871.39999999999964</v>
      </c>
      <c r="F27" s="10"/>
      <c r="G27" s="12">
        <f>G10-G25</f>
        <v>-409.26</v>
      </c>
      <c r="H27" s="10"/>
      <c r="I27" s="12">
        <f t="shared" ref="I27" si="2">I10-I15-I23</f>
        <v>-53288.12</v>
      </c>
      <c r="J27" s="6"/>
      <c r="K27" s="6"/>
    </row>
    <row r="28" spans="1:11" ht="15.75" thickTop="1">
      <c r="A28" s="6"/>
      <c r="B28" s="6"/>
      <c r="C28" s="7"/>
      <c r="D28" s="10"/>
      <c r="E28" s="7"/>
      <c r="F28" s="10"/>
      <c r="G28" s="10"/>
      <c r="H28" s="10"/>
      <c r="I28" s="7"/>
      <c r="J28" s="6"/>
      <c r="K28" s="6"/>
    </row>
    <row r="29" spans="1:11">
      <c r="A29" s="6"/>
      <c r="B29" s="6"/>
      <c r="C29" s="7"/>
      <c r="D29" s="10"/>
      <c r="E29" s="7"/>
      <c r="F29" s="10"/>
      <c r="G29" s="10"/>
      <c r="H29" s="10"/>
      <c r="I29" s="7"/>
      <c r="J29" s="6"/>
      <c r="K29" s="6"/>
    </row>
    <row r="30" spans="1:11">
      <c r="A30" s="6"/>
      <c r="B30" s="6"/>
      <c r="C30" s="7"/>
      <c r="D30" s="10"/>
      <c r="E30" s="7"/>
      <c r="F30" s="10"/>
      <c r="G30" s="10"/>
      <c r="H30" s="10"/>
      <c r="I30" s="7"/>
      <c r="J30" s="6"/>
      <c r="K30" s="6"/>
    </row>
    <row r="31" spans="1:11">
      <c r="A31" s="6"/>
      <c r="B31" s="6"/>
      <c r="C31" s="7"/>
      <c r="D31" s="10"/>
      <c r="E31" s="7"/>
      <c r="F31" s="10"/>
      <c r="G31" s="10"/>
      <c r="H31" s="10"/>
      <c r="I31" s="7"/>
      <c r="J31" s="6"/>
      <c r="K31" s="6"/>
    </row>
    <row r="32" spans="1:11">
      <c r="A32" s="6"/>
      <c r="B32" s="6"/>
      <c r="C32" s="7"/>
      <c r="D32" s="10"/>
      <c r="E32" s="7"/>
      <c r="F32" s="10"/>
      <c r="G32" s="10"/>
      <c r="H32" s="10"/>
      <c r="I32" s="7"/>
      <c r="J32" s="6"/>
      <c r="K32" s="6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3"/>
  <sheetViews>
    <sheetView workbookViewId="0">
      <selection activeCell="G18" sqref="G18"/>
    </sheetView>
  </sheetViews>
  <sheetFormatPr defaultRowHeight="15"/>
  <cols>
    <col min="1" max="1" width="4.42578125" customWidth="1"/>
    <col min="2" max="2" width="20.5703125" customWidth="1"/>
    <col min="3" max="3" width="13.42578125" style="15" customWidth="1"/>
    <col min="4" max="4" width="3" style="29" customWidth="1"/>
    <col min="5" max="5" width="14.28515625" style="15" customWidth="1"/>
    <col min="6" max="6" width="2.7109375" style="15" customWidth="1"/>
    <col min="7" max="7" width="13.140625" style="15" customWidth="1"/>
    <col min="8" max="8" width="2.85546875" style="15" customWidth="1"/>
    <col min="9" max="9" width="13.140625" style="15" customWidth="1"/>
  </cols>
  <sheetData>
    <row r="1" spans="1:11">
      <c r="A1" s="6"/>
      <c r="B1" s="7"/>
      <c r="C1" s="7" t="s">
        <v>17</v>
      </c>
      <c r="D1" s="24"/>
      <c r="E1" s="25"/>
      <c r="F1" s="24"/>
      <c r="G1" s="24"/>
      <c r="H1" s="24"/>
      <c r="I1" s="24"/>
      <c r="J1" s="6"/>
      <c r="K1" s="6"/>
    </row>
    <row r="2" spans="1:11">
      <c r="A2" s="6"/>
      <c r="B2" s="7"/>
      <c r="C2" s="7" t="s">
        <v>0</v>
      </c>
      <c r="D2" s="24"/>
      <c r="E2" s="25"/>
      <c r="F2" s="24"/>
      <c r="G2" s="24"/>
      <c r="H2" s="24"/>
      <c r="I2" s="24"/>
      <c r="J2" s="6"/>
      <c r="K2" s="6"/>
    </row>
    <row r="3" spans="1:11">
      <c r="A3" s="6"/>
      <c r="B3" s="7"/>
      <c r="C3" s="7" t="s">
        <v>19</v>
      </c>
      <c r="D3" s="24"/>
      <c r="E3" s="25"/>
      <c r="F3" s="24"/>
      <c r="G3" s="24"/>
      <c r="H3" s="24"/>
      <c r="I3" s="24"/>
      <c r="J3" s="6"/>
      <c r="K3" s="6"/>
    </row>
    <row r="4" spans="1:11">
      <c r="A4" s="6"/>
      <c r="B4" s="8"/>
      <c r="C4" s="8" t="s">
        <v>71</v>
      </c>
      <c r="D4" s="24"/>
      <c r="E4" s="25"/>
      <c r="F4" s="24"/>
      <c r="G4" s="24"/>
      <c r="H4" s="24"/>
      <c r="I4" s="24"/>
      <c r="J4" s="6"/>
      <c r="K4" s="6"/>
    </row>
    <row r="5" spans="1:11">
      <c r="A5" s="6"/>
      <c r="B5" s="6"/>
      <c r="C5" s="24"/>
      <c r="D5" s="25"/>
      <c r="E5" s="24"/>
      <c r="F5" s="24"/>
      <c r="G5" s="24"/>
      <c r="H5" s="24"/>
      <c r="I5" s="24"/>
      <c r="J5" s="6"/>
      <c r="K5" s="6"/>
    </row>
    <row r="6" spans="1:11">
      <c r="A6" s="6"/>
      <c r="B6" s="6"/>
      <c r="C6" s="24"/>
      <c r="D6" s="25"/>
      <c r="E6" s="24"/>
      <c r="F6" s="24"/>
      <c r="G6" s="24"/>
      <c r="H6" s="24"/>
      <c r="I6" s="24"/>
      <c r="J6" s="6"/>
      <c r="K6" s="6"/>
    </row>
    <row r="7" spans="1:11">
      <c r="A7" s="6"/>
      <c r="B7" s="6"/>
      <c r="C7" s="24"/>
      <c r="D7" s="25"/>
      <c r="E7" s="24"/>
      <c r="F7" s="24"/>
      <c r="G7" s="24"/>
      <c r="H7" s="24"/>
      <c r="I7" s="24"/>
      <c r="J7" s="6"/>
      <c r="K7" s="6"/>
    </row>
    <row r="8" spans="1:11" ht="64.5" customHeight="1">
      <c r="A8" s="6"/>
      <c r="B8" s="6"/>
      <c r="C8" s="26" t="s">
        <v>76</v>
      </c>
      <c r="D8" s="27"/>
      <c r="E8" s="26" t="s">
        <v>78</v>
      </c>
      <c r="G8" s="26" t="s">
        <v>77</v>
      </c>
      <c r="I8" s="26" t="s">
        <v>72</v>
      </c>
      <c r="J8" s="6"/>
      <c r="K8" s="6"/>
    </row>
    <row r="9" spans="1:11">
      <c r="A9" s="6"/>
      <c r="B9" s="6"/>
      <c r="C9" s="24"/>
      <c r="D9" s="25"/>
      <c r="E9" s="24"/>
      <c r="F9" s="24"/>
      <c r="G9" s="24"/>
      <c r="H9" s="24"/>
      <c r="I9" s="24"/>
      <c r="J9" s="6"/>
      <c r="K9" s="6"/>
    </row>
    <row r="10" spans="1:11">
      <c r="A10" s="6" t="s">
        <v>2</v>
      </c>
      <c r="B10" s="6"/>
      <c r="C10" s="24"/>
      <c r="D10" s="25"/>
      <c r="E10" s="24"/>
      <c r="F10" s="24"/>
      <c r="G10" s="24"/>
      <c r="H10" s="24"/>
      <c r="I10" s="24"/>
      <c r="J10" s="6"/>
      <c r="K10" s="6"/>
    </row>
    <row r="11" spans="1:11">
      <c r="A11" s="6"/>
      <c r="B11" s="6" t="s">
        <v>67</v>
      </c>
      <c r="C11" s="24">
        <v>12088.55</v>
      </c>
      <c r="D11" s="25"/>
      <c r="E11" s="24">
        <v>9714.0499999999993</v>
      </c>
      <c r="F11" s="24"/>
      <c r="G11" s="24">
        <v>13002.15</v>
      </c>
      <c r="H11" s="24"/>
      <c r="I11" s="24">
        <v>51044.55</v>
      </c>
      <c r="J11" s="6"/>
      <c r="K11" s="6"/>
    </row>
    <row r="12" spans="1:11">
      <c r="A12" s="6"/>
      <c r="B12" s="6" t="s">
        <v>68</v>
      </c>
      <c r="C12" s="28">
        <v>354.9</v>
      </c>
      <c r="D12" s="25"/>
      <c r="E12" s="28">
        <v>124</v>
      </c>
      <c r="F12" s="24"/>
      <c r="G12" s="28">
        <v>189</v>
      </c>
      <c r="H12" s="24"/>
      <c r="I12" s="28">
        <v>2191.0500000000002</v>
      </c>
      <c r="J12" s="6"/>
      <c r="K12" s="6"/>
    </row>
    <row r="13" spans="1:11">
      <c r="A13" s="6"/>
      <c r="B13" s="6" t="s">
        <v>29</v>
      </c>
      <c r="C13" s="24">
        <f>SUM(C11:C12)</f>
        <v>12443.449999999999</v>
      </c>
      <c r="D13" s="24"/>
      <c r="E13" s="24">
        <f t="shared" ref="E13:I13" si="0">SUM(E11:E12)</f>
        <v>9838.0499999999993</v>
      </c>
      <c r="F13" s="24">
        <f t="shared" si="0"/>
        <v>0</v>
      </c>
      <c r="G13" s="24">
        <f t="shared" si="0"/>
        <v>13191.15</v>
      </c>
      <c r="H13" s="24"/>
      <c r="I13" s="24">
        <f t="shared" si="0"/>
        <v>53235.600000000006</v>
      </c>
      <c r="J13" s="6"/>
      <c r="K13" s="6"/>
    </row>
    <row r="14" spans="1:11">
      <c r="A14" s="6"/>
      <c r="B14" s="6"/>
      <c r="C14" s="24"/>
      <c r="D14" s="25"/>
      <c r="E14" s="24"/>
      <c r="F14" s="24"/>
      <c r="G14" s="24"/>
      <c r="H14" s="24"/>
      <c r="I14" s="24"/>
      <c r="J14" s="6"/>
      <c r="K14" s="6"/>
    </row>
    <row r="15" spans="1:11">
      <c r="A15" s="6" t="s">
        <v>3</v>
      </c>
      <c r="B15" s="6"/>
      <c r="C15" s="24"/>
      <c r="D15" s="25"/>
      <c r="E15" s="24"/>
      <c r="F15" s="24"/>
      <c r="G15" s="24"/>
      <c r="H15" s="24"/>
      <c r="I15" s="24"/>
      <c r="J15" s="6"/>
      <c r="K15" s="6"/>
    </row>
    <row r="16" spans="1:11">
      <c r="A16" s="6"/>
      <c r="B16" s="6" t="s">
        <v>20</v>
      </c>
      <c r="C16" s="25">
        <v>4850.32</v>
      </c>
      <c r="D16" s="25"/>
      <c r="E16" s="24">
        <v>3871.28</v>
      </c>
      <c r="F16" s="24"/>
      <c r="G16" s="24">
        <v>3583</v>
      </c>
      <c r="H16" s="24"/>
      <c r="I16" s="24">
        <v>23427.22</v>
      </c>
      <c r="J16" s="6"/>
      <c r="K16" s="6"/>
    </row>
    <row r="17" spans="1:11">
      <c r="A17" s="6"/>
      <c r="B17" s="6" t="s">
        <v>26</v>
      </c>
      <c r="C17" s="28">
        <v>355.59</v>
      </c>
      <c r="D17" s="25"/>
      <c r="E17" s="28">
        <v>286.2</v>
      </c>
      <c r="F17" s="25"/>
      <c r="G17" s="28">
        <v>263.58</v>
      </c>
      <c r="H17" s="25"/>
      <c r="I17" s="28">
        <v>2067.29</v>
      </c>
      <c r="J17" s="6"/>
      <c r="K17" s="6"/>
    </row>
    <row r="18" spans="1:11">
      <c r="A18" s="6"/>
      <c r="B18" s="6" t="s">
        <v>7</v>
      </c>
      <c r="C18" s="24">
        <f>SUM(C16:C17)</f>
        <v>5205.91</v>
      </c>
      <c r="D18" s="24"/>
      <c r="E18" s="24">
        <f t="shared" ref="E18:I18" si="1">SUM(E16:E17)</f>
        <v>4157.4800000000005</v>
      </c>
      <c r="F18" s="24">
        <f t="shared" si="1"/>
        <v>0</v>
      </c>
      <c r="G18" s="24">
        <f t="shared" si="1"/>
        <v>3846.58</v>
      </c>
      <c r="H18" s="24"/>
      <c r="I18" s="24">
        <f t="shared" si="1"/>
        <v>25494.510000000002</v>
      </c>
      <c r="J18" s="6"/>
      <c r="K18" s="6"/>
    </row>
    <row r="19" spans="1:11">
      <c r="A19" s="6"/>
      <c r="B19" s="6"/>
      <c r="C19" s="24"/>
      <c r="D19" s="25"/>
      <c r="E19" s="24"/>
      <c r="F19" s="24"/>
      <c r="G19" s="24"/>
      <c r="H19" s="24"/>
      <c r="I19" s="24"/>
      <c r="J19" s="6"/>
      <c r="K19" s="6"/>
    </row>
    <row r="20" spans="1:11">
      <c r="A20" s="6"/>
      <c r="B20" s="6"/>
      <c r="C20" s="24"/>
      <c r="D20" s="25"/>
      <c r="E20" s="24"/>
      <c r="F20" s="24"/>
      <c r="G20" s="24"/>
      <c r="H20" s="24"/>
      <c r="I20" s="24"/>
      <c r="J20" s="6"/>
      <c r="K20" s="6"/>
    </row>
    <row r="21" spans="1:11">
      <c r="A21" s="6" t="s">
        <v>15</v>
      </c>
      <c r="B21" s="6" t="s">
        <v>12</v>
      </c>
      <c r="C21" s="28">
        <v>19085.689999999999</v>
      </c>
      <c r="D21" s="25"/>
      <c r="E21" s="28">
        <v>2445.7399999999998</v>
      </c>
      <c r="F21" s="24"/>
      <c r="G21" s="28">
        <v>6707.74</v>
      </c>
      <c r="H21" s="24"/>
      <c r="I21" s="28">
        <v>44437.81</v>
      </c>
      <c r="J21" s="6"/>
      <c r="K21" s="6"/>
    </row>
    <row r="22" spans="1:11">
      <c r="A22" s="6"/>
      <c r="B22" s="6" t="s">
        <v>11</v>
      </c>
      <c r="C22" s="24">
        <f>SUM(C21)</f>
        <v>19085.689999999999</v>
      </c>
      <c r="D22" s="24"/>
      <c r="E22" s="24">
        <f t="shared" ref="E22:I22" si="2">SUM(E21)</f>
        <v>2445.7399999999998</v>
      </c>
      <c r="F22" s="24">
        <f t="shared" si="2"/>
        <v>0</v>
      </c>
      <c r="G22" s="24">
        <f t="shared" si="2"/>
        <v>6707.74</v>
      </c>
      <c r="H22" s="24"/>
      <c r="I22" s="24">
        <f t="shared" si="2"/>
        <v>44437.81</v>
      </c>
      <c r="J22" s="6"/>
      <c r="K22" s="6"/>
    </row>
    <row r="23" spans="1:11">
      <c r="A23" s="6"/>
      <c r="B23" s="6"/>
      <c r="J23" s="6"/>
      <c r="K23" s="6"/>
    </row>
    <row r="24" spans="1:11">
      <c r="A24" s="6"/>
      <c r="B24" s="6" t="s">
        <v>63</v>
      </c>
      <c r="C24" s="28">
        <f>C18+C22</f>
        <v>24291.599999999999</v>
      </c>
      <c r="D24" s="25"/>
      <c r="E24" s="28">
        <f t="shared" ref="E24:I24" si="3">E18+E22</f>
        <v>6603.22</v>
      </c>
      <c r="F24" s="28">
        <f t="shared" si="3"/>
        <v>0</v>
      </c>
      <c r="G24" s="28">
        <f t="shared" si="3"/>
        <v>10554.32</v>
      </c>
      <c r="H24" s="25"/>
      <c r="I24" s="28">
        <f t="shared" si="3"/>
        <v>69932.320000000007</v>
      </c>
      <c r="J24" s="6"/>
      <c r="K24" s="6"/>
    </row>
    <row r="25" spans="1:11">
      <c r="A25" s="6"/>
      <c r="B25" s="6"/>
      <c r="C25" s="24"/>
      <c r="D25" s="25"/>
      <c r="E25" s="24"/>
      <c r="F25" s="25"/>
      <c r="G25" s="24"/>
      <c r="H25" s="25"/>
      <c r="I25" s="24"/>
      <c r="J25" s="6"/>
      <c r="K25" s="6"/>
    </row>
    <row r="26" spans="1:11" ht="15.75" thickBot="1">
      <c r="A26" s="6"/>
      <c r="B26" s="6" t="s">
        <v>13</v>
      </c>
      <c r="C26" s="30">
        <f>C13-C24</f>
        <v>-11848.15</v>
      </c>
      <c r="D26" s="25"/>
      <c r="E26" s="30">
        <f t="shared" ref="E26:I26" si="4">E13-E24</f>
        <v>3234.829999999999</v>
      </c>
      <c r="F26" s="30">
        <f t="shared" si="4"/>
        <v>0</v>
      </c>
      <c r="G26" s="30">
        <f t="shared" si="4"/>
        <v>2636.83</v>
      </c>
      <c r="H26" s="25"/>
      <c r="I26" s="30">
        <f t="shared" si="4"/>
        <v>-16696.72</v>
      </c>
      <c r="J26" s="6"/>
      <c r="K26" s="6"/>
    </row>
    <row r="27" spans="1:11" ht="15.75" thickTop="1">
      <c r="A27" s="6"/>
      <c r="B27" s="6"/>
      <c r="C27" s="24"/>
      <c r="D27" s="25"/>
      <c r="E27" s="24"/>
      <c r="F27" s="25"/>
      <c r="G27" s="24"/>
      <c r="H27" s="25"/>
      <c r="I27" s="24"/>
      <c r="J27" s="6"/>
      <c r="K27" s="6"/>
    </row>
    <row r="28" spans="1:11">
      <c r="A28" s="6"/>
      <c r="B28" s="6"/>
      <c r="C28" s="24"/>
      <c r="D28" s="25"/>
      <c r="E28" s="24"/>
      <c r="F28" s="24"/>
      <c r="G28" s="24"/>
      <c r="H28" s="24"/>
      <c r="I28" s="24"/>
      <c r="J28" s="6"/>
      <c r="K28" s="6"/>
    </row>
    <row r="29" spans="1:11">
      <c r="A29" s="6" t="s">
        <v>73</v>
      </c>
      <c r="B29" s="6"/>
      <c r="C29" s="24"/>
      <c r="D29" s="25"/>
      <c r="E29" s="24"/>
      <c r="F29" s="24"/>
      <c r="G29" s="24"/>
      <c r="H29" s="24"/>
      <c r="I29" s="24"/>
      <c r="J29" s="6"/>
      <c r="K29" s="6"/>
    </row>
    <row r="30" spans="1:11">
      <c r="A30" s="6" t="s">
        <v>74</v>
      </c>
      <c r="B30" s="6"/>
      <c r="C30" s="24"/>
      <c r="D30" s="25"/>
      <c r="E30" s="24"/>
      <c r="F30" s="24"/>
      <c r="G30" s="24"/>
      <c r="H30" s="24"/>
      <c r="I30" s="24"/>
      <c r="J30" s="6"/>
      <c r="K30" s="6"/>
    </row>
    <row r="31" spans="1:11">
      <c r="A31" s="6"/>
      <c r="B31" s="6"/>
      <c r="C31" s="24"/>
      <c r="D31" s="25"/>
      <c r="E31" s="24"/>
      <c r="F31" s="24"/>
      <c r="G31" s="24"/>
      <c r="H31" s="24"/>
      <c r="I31" s="24"/>
      <c r="J31" s="6"/>
      <c r="K31" s="6"/>
    </row>
    <row r="32" spans="1:11">
      <c r="A32" s="6"/>
      <c r="B32" s="6"/>
      <c r="C32" s="24"/>
      <c r="D32" s="25"/>
      <c r="E32" s="24"/>
      <c r="F32" s="24"/>
      <c r="G32" s="24"/>
      <c r="H32" s="24"/>
      <c r="I32" s="24"/>
      <c r="J32" s="6"/>
      <c r="K32" s="6"/>
    </row>
    <row r="33" spans="1:11">
      <c r="A33" s="6"/>
      <c r="B33" s="6"/>
      <c r="C33" s="24"/>
      <c r="D33" s="25"/>
      <c r="E33" s="24"/>
      <c r="F33" s="24"/>
      <c r="G33" s="24"/>
      <c r="H33" s="24"/>
      <c r="I33" s="24"/>
      <c r="J33" s="6"/>
      <c r="K33" s="6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3"/>
  <sheetViews>
    <sheetView workbookViewId="0">
      <selection activeCell="N11" sqref="N11"/>
    </sheetView>
  </sheetViews>
  <sheetFormatPr defaultRowHeight="15"/>
  <cols>
    <col min="1" max="1" width="3.28515625" customWidth="1"/>
    <col min="2" max="2" width="21.5703125" customWidth="1"/>
    <col min="3" max="3" width="13" style="15" customWidth="1"/>
    <col min="4" max="4" width="4.140625" style="29" customWidth="1"/>
    <col min="5" max="5" width="13.28515625" style="15" customWidth="1"/>
    <col min="6" max="6" width="3.140625" style="15" customWidth="1"/>
    <col min="7" max="7" width="12.7109375" style="15" customWidth="1"/>
    <col min="8" max="8" width="3" style="15" customWidth="1"/>
    <col min="9" max="9" width="13" style="15" customWidth="1"/>
  </cols>
  <sheetData>
    <row r="1" spans="1:11">
      <c r="A1" s="6"/>
      <c r="B1" s="7"/>
      <c r="C1" s="7" t="s">
        <v>17</v>
      </c>
      <c r="D1" s="24"/>
      <c r="E1" s="25"/>
      <c r="F1" s="24"/>
      <c r="G1" s="24"/>
      <c r="H1" s="24"/>
      <c r="I1" s="24"/>
      <c r="J1" s="6"/>
      <c r="K1" s="6"/>
    </row>
    <row r="2" spans="1:11">
      <c r="A2" s="6"/>
      <c r="B2" s="7"/>
      <c r="C2" s="7" t="s">
        <v>0</v>
      </c>
      <c r="D2" s="24"/>
      <c r="E2" s="25"/>
      <c r="F2" s="24"/>
      <c r="G2" s="24"/>
      <c r="H2" s="24"/>
      <c r="I2" s="24"/>
      <c r="J2" s="6"/>
      <c r="K2" s="6"/>
    </row>
    <row r="3" spans="1:11">
      <c r="A3" s="6"/>
      <c r="B3" s="7"/>
      <c r="C3" s="7" t="s">
        <v>19</v>
      </c>
      <c r="D3" s="24"/>
      <c r="E3" s="25"/>
      <c r="F3" s="24"/>
      <c r="G3" s="24"/>
      <c r="H3" s="24"/>
      <c r="I3" s="24"/>
      <c r="J3" s="6"/>
      <c r="K3" s="6"/>
    </row>
    <row r="4" spans="1:11">
      <c r="A4" s="6"/>
      <c r="B4" s="8"/>
      <c r="C4" s="8" t="s">
        <v>69</v>
      </c>
      <c r="D4" s="24"/>
      <c r="E4" s="25"/>
      <c r="F4" s="24"/>
      <c r="G4" s="24"/>
      <c r="H4" s="24"/>
      <c r="I4" s="24"/>
      <c r="J4" s="6"/>
      <c r="K4" s="6"/>
    </row>
    <row r="5" spans="1:11">
      <c r="A5" s="6"/>
      <c r="B5" s="6"/>
      <c r="C5" s="24"/>
      <c r="D5" s="25"/>
      <c r="E5" s="24"/>
      <c r="F5" s="24"/>
      <c r="G5" s="24"/>
      <c r="H5" s="24"/>
      <c r="I5" s="24"/>
      <c r="J5" s="6"/>
      <c r="K5" s="6"/>
    </row>
    <row r="6" spans="1:11">
      <c r="A6" s="6"/>
      <c r="B6" s="6"/>
      <c r="C6" s="24"/>
      <c r="D6" s="25"/>
      <c r="E6" s="24"/>
      <c r="F6" s="24"/>
      <c r="G6" s="24"/>
      <c r="H6" s="24"/>
      <c r="I6" s="24"/>
      <c r="J6" s="6"/>
      <c r="K6" s="6"/>
    </row>
    <row r="7" spans="1:11">
      <c r="A7" s="6"/>
      <c r="B7" s="6"/>
      <c r="C7" s="24"/>
      <c r="D7" s="25"/>
      <c r="E7" s="24"/>
      <c r="F7" s="24"/>
      <c r="G7" s="24"/>
      <c r="H7" s="24"/>
      <c r="I7" s="24"/>
      <c r="J7" s="6"/>
      <c r="K7" s="6"/>
    </row>
    <row r="8" spans="1:11" ht="64.5" customHeight="1">
      <c r="A8" s="6"/>
      <c r="B8" s="6"/>
      <c r="C8" s="26" t="s">
        <v>76</v>
      </c>
      <c r="D8" s="27"/>
      <c r="E8" s="26" t="s">
        <v>78</v>
      </c>
      <c r="G8" s="26" t="s">
        <v>77</v>
      </c>
      <c r="I8" s="26" t="s">
        <v>70</v>
      </c>
      <c r="J8" s="6"/>
      <c r="K8" s="6"/>
    </row>
    <row r="9" spans="1:11">
      <c r="A9" s="6"/>
      <c r="B9" s="6"/>
      <c r="C9" s="24"/>
      <c r="D9" s="25"/>
      <c r="E9" s="24"/>
      <c r="F9" s="24"/>
      <c r="G9" s="24"/>
      <c r="H9" s="24"/>
      <c r="I9" s="24"/>
      <c r="J9" s="6"/>
      <c r="K9" s="6"/>
    </row>
    <row r="10" spans="1:11">
      <c r="A10" s="6" t="s">
        <v>2</v>
      </c>
      <c r="B10" s="6"/>
      <c r="C10" s="24"/>
      <c r="D10" s="25"/>
      <c r="E10" s="24"/>
      <c r="F10" s="24"/>
      <c r="G10" s="24"/>
      <c r="H10" s="24"/>
      <c r="I10" s="24"/>
      <c r="J10" s="6"/>
      <c r="K10" s="6"/>
    </row>
    <row r="11" spans="1:11">
      <c r="A11" s="6"/>
      <c r="B11" s="6" t="s">
        <v>67</v>
      </c>
      <c r="C11" s="24">
        <v>10072.799999999999</v>
      </c>
      <c r="D11" s="25"/>
      <c r="E11" s="24">
        <v>9979.4500000000007</v>
      </c>
      <c r="F11" s="24"/>
      <c r="G11" s="24">
        <v>9395.4</v>
      </c>
      <c r="H11" s="24"/>
      <c r="I11" s="24">
        <v>38956</v>
      </c>
      <c r="J11" s="6"/>
      <c r="K11" s="6"/>
    </row>
    <row r="12" spans="1:11">
      <c r="A12" s="6"/>
      <c r="B12" s="6" t="s">
        <v>68</v>
      </c>
      <c r="C12" s="28">
        <v>560</v>
      </c>
      <c r="D12" s="25"/>
      <c r="E12" s="28">
        <v>351.65</v>
      </c>
      <c r="F12" s="24"/>
      <c r="G12" s="28">
        <v>116.55</v>
      </c>
      <c r="H12" s="24"/>
      <c r="I12" s="28">
        <v>1836.15</v>
      </c>
      <c r="J12" s="6"/>
      <c r="K12" s="6"/>
    </row>
    <row r="13" spans="1:11">
      <c r="A13" s="6"/>
      <c r="B13" s="6" t="s">
        <v>29</v>
      </c>
      <c r="C13" s="24">
        <f>SUM(C11:C12)</f>
        <v>10632.8</v>
      </c>
      <c r="D13" s="24"/>
      <c r="E13" s="24">
        <f t="shared" ref="E13:I13" si="0">SUM(E11:E12)</f>
        <v>10331.1</v>
      </c>
      <c r="F13" s="24"/>
      <c r="G13" s="24">
        <f t="shared" si="0"/>
        <v>9511.9499999999989</v>
      </c>
      <c r="H13" s="24"/>
      <c r="I13" s="24">
        <f t="shared" si="0"/>
        <v>40792.15</v>
      </c>
      <c r="J13" s="6"/>
      <c r="K13" s="6"/>
    </row>
    <row r="14" spans="1:11">
      <c r="A14" s="6"/>
      <c r="B14" s="6"/>
      <c r="C14" s="24"/>
      <c r="D14" s="25"/>
      <c r="E14" s="24"/>
      <c r="F14" s="24"/>
      <c r="G14" s="24"/>
      <c r="H14" s="24"/>
      <c r="I14" s="24"/>
      <c r="J14" s="6"/>
      <c r="K14" s="6"/>
    </row>
    <row r="15" spans="1:11">
      <c r="A15" s="6" t="s">
        <v>3</v>
      </c>
      <c r="B15" s="6"/>
      <c r="C15" s="24"/>
      <c r="D15" s="25"/>
      <c r="E15" s="24"/>
      <c r="F15" s="24"/>
      <c r="G15" s="24"/>
      <c r="H15" s="24"/>
      <c r="I15" s="24"/>
      <c r="J15" s="6"/>
      <c r="K15" s="6"/>
    </row>
    <row r="16" spans="1:11">
      <c r="A16" s="6"/>
      <c r="B16" s="6" t="s">
        <v>20</v>
      </c>
      <c r="C16" s="25">
        <v>2609.39</v>
      </c>
      <c r="D16" s="25"/>
      <c r="E16" s="24">
        <v>3938.48</v>
      </c>
      <c r="F16" s="24"/>
      <c r="G16" s="24">
        <v>2920</v>
      </c>
      <c r="H16" s="24"/>
      <c r="I16" s="24">
        <v>18576.900000000001</v>
      </c>
      <c r="J16" s="6"/>
      <c r="K16" s="6"/>
    </row>
    <row r="17" spans="1:11">
      <c r="A17" s="6"/>
      <c r="B17" s="6" t="s">
        <v>26</v>
      </c>
      <c r="C17" s="28">
        <v>188.89</v>
      </c>
      <c r="D17" s="25"/>
      <c r="E17" s="28">
        <v>291.33</v>
      </c>
      <c r="F17" s="25"/>
      <c r="G17" s="28">
        <v>212.85</v>
      </c>
      <c r="H17" s="25"/>
      <c r="I17" s="28">
        <v>1625.3</v>
      </c>
      <c r="J17" s="6"/>
      <c r="K17" s="6"/>
    </row>
    <row r="18" spans="1:11">
      <c r="A18" s="6"/>
      <c r="B18" s="6" t="s">
        <v>7</v>
      </c>
      <c r="C18" s="24">
        <f>SUM(C16:C17)</f>
        <v>2798.2799999999997</v>
      </c>
      <c r="D18" s="24"/>
      <c r="E18" s="24">
        <f t="shared" ref="E18:I18" si="1">SUM(E16:E17)</f>
        <v>4229.8100000000004</v>
      </c>
      <c r="F18" s="24"/>
      <c r="G18" s="24">
        <f t="shared" si="1"/>
        <v>3132.85</v>
      </c>
      <c r="H18" s="24"/>
      <c r="I18" s="24">
        <f t="shared" si="1"/>
        <v>20202.2</v>
      </c>
      <c r="J18" s="6"/>
      <c r="K18" s="6"/>
    </row>
    <row r="19" spans="1:11">
      <c r="A19" s="6"/>
      <c r="B19" s="6"/>
      <c r="C19" s="24"/>
      <c r="D19" s="25"/>
      <c r="E19" s="24"/>
      <c r="F19" s="24"/>
      <c r="G19" s="24"/>
      <c r="H19" s="24"/>
      <c r="I19" s="24"/>
      <c r="J19" s="6"/>
      <c r="K19" s="6"/>
    </row>
    <row r="20" spans="1:11">
      <c r="A20" s="6"/>
      <c r="B20" s="6"/>
      <c r="C20" s="24"/>
      <c r="D20" s="25"/>
      <c r="E20" s="24"/>
      <c r="F20" s="24"/>
      <c r="G20" s="24"/>
      <c r="H20" s="24"/>
      <c r="I20" s="24"/>
      <c r="J20" s="6"/>
      <c r="K20" s="6"/>
    </row>
    <row r="21" spans="1:11">
      <c r="A21" s="6" t="s">
        <v>15</v>
      </c>
      <c r="B21" s="6" t="s">
        <v>12</v>
      </c>
      <c r="C21" s="28">
        <v>6028.75</v>
      </c>
      <c r="D21" s="25"/>
      <c r="E21" s="28">
        <v>6056.2</v>
      </c>
      <c r="F21" s="24"/>
      <c r="G21" s="28">
        <v>6338.35</v>
      </c>
      <c r="H21" s="24"/>
      <c r="I21" s="28">
        <v>25352.12</v>
      </c>
      <c r="J21" s="6"/>
      <c r="K21" s="6"/>
    </row>
    <row r="22" spans="1:11">
      <c r="A22" s="6"/>
      <c r="B22" s="6" t="s">
        <v>11</v>
      </c>
      <c r="C22" s="24">
        <f>SUM(C21)</f>
        <v>6028.75</v>
      </c>
      <c r="D22" s="25"/>
      <c r="E22" s="24">
        <f>SUM(E21)</f>
        <v>6056.2</v>
      </c>
      <c r="F22" s="24"/>
      <c r="G22" s="24">
        <f t="shared" ref="G22" si="2">SUM(G21)</f>
        <v>6338.35</v>
      </c>
      <c r="H22" s="24"/>
      <c r="I22" s="24">
        <f>SUM(I21)</f>
        <v>25352.12</v>
      </c>
      <c r="J22" s="6"/>
      <c r="K22" s="6"/>
    </row>
    <row r="23" spans="1:11">
      <c r="A23" s="6"/>
      <c r="B23" s="6"/>
      <c r="J23" s="6"/>
      <c r="K23" s="6"/>
    </row>
    <row r="24" spans="1:11">
      <c r="A24" s="6"/>
      <c r="B24" s="6" t="s">
        <v>63</v>
      </c>
      <c r="C24" s="28">
        <f>C18+C22</f>
        <v>8827.0299999999988</v>
      </c>
      <c r="D24" s="25"/>
      <c r="E24" s="28">
        <f t="shared" ref="E24:I24" si="3">E18+E22</f>
        <v>10286.01</v>
      </c>
      <c r="F24" s="28"/>
      <c r="G24" s="28">
        <f t="shared" si="3"/>
        <v>9471.2000000000007</v>
      </c>
      <c r="H24" s="25"/>
      <c r="I24" s="28">
        <f t="shared" si="3"/>
        <v>45554.32</v>
      </c>
      <c r="J24" s="6"/>
      <c r="K24" s="6"/>
    </row>
    <row r="25" spans="1:11">
      <c r="A25" s="6"/>
      <c r="B25" s="6"/>
      <c r="C25" s="24"/>
      <c r="D25" s="25"/>
      <c r="E25" s="24"/>
      <c r="F25" s="24"/>
      <c r="G25" s="24"/>
      <c r="H25" s="24"/>
      <c r="I25" s="24"/>
      <c r="J25" s="6"/>
      <c r="K25" s="6"/>
    </row>
    <row r="26" spans="1:11" ht="15.75" thickBot="1">
      <c r="A26" s="6"/>
      <c r="B26" s="6" t="s">
        <v>13</v>
      </c>
      <c r="C26" s="30">
        <f>C13-C24</f>
        <v>1805.7700000000004</v>
      </c>
      <c r="D26" s="25"/>
      <c r="E26" s="30">
        <f t="shared" ref="E26:I26" si="4">E13-E24</f>
        <v>45.090000000000146</v>
      </c>
      <c r="F26" s="25"/>
      <c r="G26" s="30">
        <f t="shared" si="4"/>
        <v>40.749999999998181</v>
      </c>
      <c r="H26" s="25"/>
      <c r="I26" s="30">
        <f t="shared" si="4"/>
        <v>-4762.1699999999983</v>
      </c>
      <c r="J26" s="6"/>
      <c r="K26" s="6"/>
    </row>
    <row r="27" spans="1:11" ht="15.75" thickTop="1">
      <c r="A27" s="6"/>
      <c r="B27" s="6"/>
      <c r="C27" s="24"/>
      <c r="D27" s="25"/>
      <c r="E27" s="24"/>
      <c r="F27" s="24"/>
      <c r="G27" s="24"/>
      <c r="H27" s="24"/>
      <c r="I27" s="24"/>
      <c r="J27" s="6"/>
      <c r="K27" s="6"/>
    </row>
    <row r="28" spans="1:11">
      <c r="A28" s="6"/>
      <c r="B28" s="6"/>
      <c r="C28" s="24"/>
      <c r="D28" s="25"/>
      <c r="E28" s="24"/>
      <c r="F28" s="24"/>
      <c r="G28" s="24"/>
      <c r="H28" s="24"/>
      <c r="I28" s="24"/>
      <c r="J28" s="6"/>
      <c r="K28" s="6"/>
    </row>
    <row r="29" spans="1:11">
      <c r="A29" s="6"/>
      <c r="B29" s="6"/>
      <c r="C29" s="24"/>
      <c r="D29" s="25"/>
      <c r="E29" s="24"/>
      <c r="F29" s="24"/>
      <c r="G29" s="24"/>
      <c r="H29" s="24"/>
      <c r="I29" s="24"/>
      <c r="J29" s="6"/>
      <c r="K29" s="6"/>
    </row>
    <row r="30" spans="1:11">
      <c r="A30" s="6"/>
      <c r="B30" s="6"/>
      <c r="C30" s="24"/>
      <c r="D30" s="25"/>
      <c r="E30" s="24"/>
      <c r="F30" s="24"/>
      <c r="G30" s="24"/>
      <c r="H30" s="24"/>
      <c r="I30" s="24"/>
      <c r="J30" s="6"/>
      <c r="K30" s="6"/>
    </row>
    <row r="31" spans="1:11">
      <c r="A31" s="6"/>
      <c r="B31" s="6"/>
      <c r="C31" s="24"/>
      <c r="D31" s="25"/>
      <c r="E31" s="24"/>
      <c r="F31" s="24"/>
      <c r="G31" s="24"/>
      <c r="H31" s="24"/>
      <c r="I31" s="24"/>
      <c r="J31" s="6"/>
      <c r="K31" s="6"/>
    </row>
    <row r="32" spans="1:11">
      <c r="A32" s="6"/>
      <c r="B32" s="6"/>
      <c r="C32" s="24"/>
      <c r="D32" s="25"/>
      <c r="E32" s="24"/>
      <c r="F32" s="24"/>
      <c r="G32" s="24"/>
      <c r="H32" s="24"/>
      <c r="I32" s="24"/>
      <c r="J32" s="6"/>
      <c r="K32" s="6"/>
    </row>
    <row r="33" spans="1:11">
      <c r="A33" s="6"/>
      <c r="B33" s="6"/>
      <c r="C33" s="24"/>
      <c r="D33" s="25"/>
      <c r="E33" s="24"/>
      <c r="F33" s="24"/>
      <c r="G33" s="24"/>
      <c r="H33" s="24"/>
      <c r="I33" s="24"/>
      <c r="J33" s="6"/>
      <c r="K33" s="6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3"/>
  <sheetViews>
    <sheetView workbookViewId="0">
      <selection activeCell="D17" sqref="D17"/>
    </sheetView>
  </sheetViews>
  <sheetFormatPr defaultRowHeight="15"/>
  <cols>
    <col min="2" max="2" width="24.42578125" customWidth="1"/>
    <col min="3" max="3" width="13.7109375" style="15" customWidth="1"/>
    <col min="4" max="4" width="4.140625" style="29" customWidth="1"/>
    <col min="5" max="5" width="14.28515625" style="15" customWidth="1"/>
    <col min="6" max="6" width="4.140625" style="15" customWidth="1"/>
    <col min="7" max="7" width="14.140625" style="15" customWidth="1"/>
  </cols>
  <sheetData>
    <row r="1" spans="1:9">
      <c r="A1" s="6"/>
      <c r="B1" s="7" t="s">
        <v>17</v>
      </c>
      <c r="C1" s="24"/>
      <c r="D1" s="25"/>
      <c r="E1" s="24"/>
      <c r="F1" s="24"/>
      <c r="G1" s="24"/>
      <c r="H1" s="6"/>
      <c r="I1" s="6"/>
    </row>
    <row r="2" spans="1:9">
      <c r="A2" s="6"/>
      <c r="B2" s="7" t="s">
        <v>0</v>
      </c>
      <c r="C2" s="24"/>
      <c r="D2" s="25"/>
      <c r="E2" s="24"/>
      <c r="F2" s="24"/>
      <c r="G2" s="24"/>
      <c r="H2" s="6"/>
      <c r="I2" s="6"/>
    </row>
    <row r="3" spans="1:9">
      <c r="A3" s="6"/>
      <c r="B3" s="7" t="s">
        <v>19</v>
      </c>
      <c r="C3" s="24"/>
      <c r="D3" s="25"/>
      <c r="E3" s="24"/>
      <c r="F3" s="24"/>
      <c r="G3" s="24"/>
      <c r="H3" s="6"/>
      <c r="I3" s="6"/>
    </row>
    <row r="4" spans="1:9">
      <c r="A4" s="6"/>
      <c r="B4" s="8" t="s">
        <v>65</v>
      </c>
      <c r="C4" s="24"/>
      <c r="D4" s="25"/>
      <c r="E4" s="24"/>
      <c r="F4" s="24"/>
      <c r="G4" s="24"/>
      <c r="H4" s="6"/>
      <c r="I4" s="6"/>
    </row>
    <row r="5" spans="1:9">
      <c r="A5" s="6"/>
      <c r="B5" s="6"/>
      <c r="C5" s="24"/>
      <c r="D5" s="25"/>
      <c r="E5" s="24"/>
      <c r="F5" s="24"/>
      <c r="G5" s="24"/>
      <c r="H5" s="6"/>
      <c r="I5" s="6"/>
    </row>
    <row r="6" spans="1:9">
      <c r="A6" s="6"/>
      <c r="B6" s="6"/>
      <c r="C6" s="24"/>
      <c r="D6" s="25"/>
      <c r="E6" s="24"/>
      <c r="F6" s="24"/>
      <c r="G6" s="24"/>
      <c r="H6" s="6"/>
      <c r="I6" s="6"/>
    </row>
    <row r="7" spans="1:9">
      <c r="A7" s="6"/>
      <c r="B7" s="6"/>
      <c r="C7" s="24"/>
      <c r="D7" s="25"/>
      <c r="E7" s="24"/>
      <c r="F7" s="24"/>
      <c r="G7" s="24"/>
      <c r="H7" s="6"/>
      <c r="I7" s="6"/>
    </row>
    <row r="8" spans="1:9" ht="64.5" customHeight="1">
      <c r="A8" s="6"/>
      <c r="B8" s="6"/>
      <c r="C8" s="26" t="s">
        <v>33</v>
      </c>
      <c r="D8" s="27"/>
      <c r="E8" s="26" t="s">
        <v>34</v>
      </c>
      <c r="G8" s="26" t="s">
        <v>66</v>
      </c>
      <c r="H8" s="6"/>
      <c r="I8" s="6"/>
    </row>
    <row r="9" spans="1:9">
      <c r="A9" s="6"/>
      <c r="B9" s="6"/>
      <c r="C9" s="24"/>
      <c r="D9" s="25"/>
      <c r="E9" s="24"/>
      <c r="F9" s="24"/>
      <c r="G9" s="24"/>
      <c r="H9" s="6"/>
      <c r="I9" s="6"/>
    </row>
    <row r="10" spans="1:9">
      <c r="A10" s="6" t="s">
        <v>2</v>
      </c>
      <c r="B10" s="6"/>
      <c r="C10" s="24"/>
      <c r="D10" s="25"/>
      <c r="E10" s="24"/>
      <c r="F10" s="24"/>
      <c r="G10" s="24"/>
      <c r="H10" s="6"/>
      <c r="I10" s="6"/>
    </row>
    <row r="11" spans="1:9">
      <c r="A11" s="6"/>
      <c r="B11" s="6" t="s">
        <v>67</v>
      </c>
      <c r="C11" s="24">
        <v>7576</v>
      </c>
      <c r="D11" s="25"/>
      <c r="E11" s="24">
        <v>8020</v>
      </c>
      <c r="F11" s="24"/>
      <c r="G11" s="24">
        <v>28883.200000000001</v>
      </c>
      <c r="H11" s="6"/>
      <c r="I11" s="6"/>
    </row>
    <row r="12" spans="1:9">
      <c r="A12" s="6"/>
      <c r="B12" s="6" t="s">
        <v>68</v>
      </c>
      <c r="C12" s="28">
        <v>367.2</v>
      </c>
      <c r="D12" s="25"/>
      <c r="E12" s="28">
        <v>0</v>
      </c>
      <c r="F12" s="24"/>
      <c r="G12" s="28">
        <v>1276.1500000000001</v>
      </c>
      <c r="H12" s="6"/>
      <c r="I12" s="6"/>
    </row>
    <row r="13" spans="1:9">
      <c r="A13" s="6"/>
      <c r="B13" s="6" t="s">
        <v>29</v>
      </c>
      <c r="C13" s="24">
        <f>SUM(C11:C12)</f>
        <v>7943.2</v>
      </c>
      <c r="D13" s="24"/>
      <c r="E13" s="24">
        <f t="shared" ref="E13:G13" si="0">SUM(E11:E12)</f>
        <v>8020</v>
      </c>
      <c r="F13" s="24"/>
      <c r="G13" s="24">
        <f t="shared" si="0"/>
        <v>30159.350000000002</v>
      </c>
      <c r="H13" s="6"/>
      <c r="I13" s="6"/>
    </row>
    <row r="14" spans="1:9">
      <c r="A14" s="6"/>
      <c r="B14" s="6"/>
      <c r="C14" s="24"/>
      <c r="D14" s="25"/>
      <c r="E14" s="24"/>
      <c r="F14" s="24"/>
      <c r="G14" s="24"/>
      <c r="H14" s="6"/>
      <c r="I14" s="6"/>
    </row>
    <row r="15" spans="1:9">
      <c r="A15" s="6" t="s">
        <v>3</v>
      </c>
      <c r="B15" s="6"/>
      <c r="C15" s="24"/>
      <c r="D15" s="25"/>
      <c r="E15" s="24"/>
      <c r="F15" s="24"/>
      <c r="G15" s="24"/>
      <c r="H15" s="6"/>
      <c r="I15" s="6"/>
    </row>
    <row r="16" spans="1:9">
      <c r="A16" s="6"/>
      <c r="B16" s="6" t="s">
        <v>20</v>
      </c>
      <c r="C16" s="25">
        <v>3829.98</v>
      </c>
      <c r="D16" s="25"/>
      <c r="E16" s="24">
        <v>2550.4</v>
      </c>
      <c r="F16" s="24"/>
      <c r="G16" s="24">
        <v>15967.51</v>
      </c>
      <c r="H16" s="6"/>
      <c r="I16" s="6"/>
    </row>
    <row r="17" spans="1:9">
      <c r="A17" s="6"/>
      <c r="B17" s="6" t="s">
        <v>26</v>
      </c>
      <c r="C17" s="28">
        <v>282.26</v>
      </c>
      <c r="D17" s="25"/>
      <c r="E17" s="28">
        <v>185.15</v>
      </c>
      <c r="F17" s="25"/>
      <c r="G17" s="28">
        <v>1440.2</v>
      </c>
      <c r="H17" s="6"/>
      <c r="I17" s="6"/>
    </row>
    <row r="18" spans="1:9">
      <c r="A18" s="6"/>
      <c r="B18" s="6" t="s">
        <v>7</v>
      </c>
      <c r="C18" s="24">
        <f>SUM(C16:C17)</f>
        <v>4112.24</v>
      </c>
      <c r="D18" s="24"/>
      <c r="E18" s="24">
        <f t="shared" ref="E18:G18" si="1">SUM(E16:E17)</f>
        <v>2735.55</v>
      </c>
      <c r="F18" s="24"/>
      <c r="G18" s="24">
        <f t="shared" si="1"/>
        <v>17407.71</v>
      </c>
      <c r="H18" s="6"/>
      <c r="I18" s="6"/>
    </row>
    <row r="19" spans="1:9">
      <c r="A19" s="6"/>
      <c r="B19" s="6"/>
      <c r="C19" s="24"/>
      <c r="D19" s="25"/>
      <c r="E19" s="24"/>
      <c r="F19" s="24"/>
      <c r="G19" s="24"/>
      <c r="H19" s="6"/>
      <c r="I19" s="6"/>
    </row>
    <row r="20" spans="1:9">
      <c r="A20" s="6"/>
      <c r="B20" s="6"/>
      <c r="C20" s="24"/>
      <c r="D20" s="25"/>
      <c r="E20" s="24"/>
      <c r="F20" s="24"/>
      <c r="G20" s="24"/>
      <c r="H20" s="6"/>
      <c r="I20" s="6"/>
    </row>
    <row r="21" spans="1:9">
      <c r="A21" s="6" t="s">
        <v>15</v>
      </c>
      <c r="B21" s="6" t="s">
        <v>12</v>
      </c>
      <c r="C21" s="28">
        <v>4508.28</v>
      </c>
      <c r="D21" s="25"/>
      <c r="E21" s="28">
        <v>5606.57</v>
      </c>
      <c r="F21" s="24"/>
      <c r="G21" s="28">
        <v>19323.37</v>
      </c>
      <c r="H21" s="6"/>
      <c r="I21" s="6"/>
    </row>
    <row r="22" spans="1:9">
      <c r="A22" s="6"/>
      <c r="B22" s="6" t="s">
        <v>11</v>
      </c>
      <c r="C22" s="24">
        <f>SUM(C21)</f>
        <v>4508.28</v>
      </c>
      <c r="D22" s="25"/>
      <c r="E22" s="24">
        <f>SUM(E21)</f>
        <v>5606.57</v>
      </c>
      <c r="F22" s="24"/>
      <c r="G22" s="24">
        <f>SUM(G21)</f>
        <v>19323.37</v>
      </c>
      <c r="H22" s="6"/>
      <c r="I22" s="6"/>
    </row>
    <row r="23" spans="1:9">
      <c r="A23" s="6"/>
      <c r="B23" s="6"/>
      <c r="H23" s="6"/>
      <c r="I23" s="6"/>
    </row>
    <row r="24" spans="1:9">
      <c r="A24" s="6"/>
      <c r="B24" s="6" t="s">
        <v>63</v>
      </c>
      <c r="C24" s="28">
        <f>C18+C22</f>
        <v>8620.52</v>
      </c>
      <c r="D24" s="25"/>
      <c r="E24" s="28">
        <f t="shared" ref="E24:G24" si="2">E18+E22</f>
        <v>8342.119999999999</v>
      </c>
      <c r="F24" s="25"/>
      <c r="G24" s="28">
        <f t="shared" si="2"/>
        <v>36731.08</v>
      </c>
      <c r="H24" s="6"/>
      <c r="I24" s="6"/>
    </row>
    <row r="25" spans="1:9">
      <c r="A25" s="6"/>
      <c r="B25" s="6"/>
      <c r="C25" s="24"/>
      <c r="D25" s="25"/>
      <c r="E25" s="24"/>
      <c r="F25" s="24"/>
      <c r="G25" s="24"/>
      <c r="H25" s="6"/>
      <c r="I25" s="6"/>
    </row>
    <row r="26" spans="1:9" ht="15.75" thickBot="1">
      <c r="A26" s="6"/>
      <c r="B26" s="6" t="s">
        <v>13</v>
      </c>
      <c r="C26" s="30">
        <f>C13-C24</f>
        <v>-677.32000000000062</v>
      </c>
      <c r="D26" s="30"/>
      <c r="E26" s="30">
        <f t="shared" ref="E26:G26" si="3">E13-E24</f>
        <v>-322.11999999999898</v>
      </c>
      <c r="F26" s="30"/>
      <c r="G26" s="30">
        <f t="shared" si="3"/>
        <v>-6571.73</v>
      </c>
      <c r="H26" s="6"/>
      <c r="I26" s="6"/>
    </row>
    <row r="27" spans="1:9" ht="15.75" thickTop="1">
      <c r="A27" s="6"/>
      <c r="B27" s="6"/>
      <c r="C27" s="24"/>
      <c r="D27" s="25"/>
      <c r="E27" s="24"/>
      <c r="F27" s="24"/>
      <c r="G27" s="24"/>
      <c r="H27" s="6"/>
      <c r="I27" s="6"/>
    </row>
    <row r="28" spans="1:9">
      <c r="A28" s="6"/>
      <c r="B28" s="6"/>
      <c r="C28" s="24"/>
      <c r="D28" s="25"/>
      <c r="E28" s="24"/>
      <c r="F28" s="24"/>
      <c r="G28" s="24"/>
      <c r="H28" s="6"/>
      <c r="I28" s="6"/>
    </row>
    <row r="29" spans="1:9">
      <c r="A29" s="6"/>
      <c r="B29" s="6"/>
      <c r="C29" s="24"/>
      <c r="D29" s="25"/>
      <c r="E29" s="24"/>
      <c r="F29" s="24"/>
      <c r="G29" s="24"/>
      <c r="H29" s="6"/>
      <c r="I29" s="6"/>
    </row>
    <row r="30" spans="1:9">
      <c r="A30" s="6"/>
      <c r="B30" s="6"/>
      <c r="C30" s="24"/>
      <c r="D30" s="25"/>
      <c r="E30" s="24"/>
      <c r="F30" s="24"/>
      <c r="G30" s="24"/>
      <c r="H30" s="6"/>
      <c r="I30" s="6"/>
    </row>
    <row r="31" spans="1:9">
      <c r="A31" s="6"/>
      <c r="B31" s="6"/>
      <c r="C31" s="24"/>
      <c r="D31" s="25"/>
      <c r="E31" s="24"/>
      <c r="F31" s="24"/>
      <c r="G31" s="24"/>
      <c r="H31" s="6"/>
      <c r="I31" s="6"/>
    </row>
    <row r="32" spans="1:9">
      <c r="A32" s="6"/>
      <c r="B32" s="6"/>
      <c r="C32" s="24"/>
      <c r="D32" s="25"/>
      <c r="E32" s="24"/>
      <c r="F32" s="24"/>
      <c r="G32" s="24"/>
      <c r="H32" s="6"/>
      <c r="I32" s="6"/>
    </row>
    <row r="33" spans="1:9">
      <c r="A33" s="6"/>
      <c r="B33" s="6"/>
      <c r="C33" s="24"/>
      <c r="D33" s="25"/>
      <c r="E33" s="24"/>
      <c r="F33" s="24"/>
      <c r="G33" s="24"/>
      <c r="H33" s="6"/>
      <c r="I33" s="6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2"/>
  <sheetViews>
    <sheetView workbookViewId="0">
      <selection activeCell="G16" sqref="G15:G16"/>
    </sheetView>
  </sheetViews>
  <sheetFormatPr defaultRowHeight="15"/>
  <cols>
    <col min="1" max="1" width="7.140625" customWidth="1"/>
    <col min="2" max="2" width="18.42578125" customWidth="1"/>
    <col min="3" max="3" width="14.28515625" style="1" customWidth="1"/>
    <col min="4" max="4" width="4.140625" style="4" customWidth="1"/>
  </cols>
  <sheetData>
    <row r="1" spans="1:6">
      <c r="A1" s="6"/>
      <c r="B1" s="7" t="s">
        <v>16</v>
      </c>
      <c r="C1" s="7"/>
      <c r="D1" s="10"/>
      <c r="E1" s="6"/>
      <c r="F1" s="6"/>
    </row>
    <row r="2" spans="1:6">
      <c r="A2" s="6"/>
      <c r="B2" s="7" t="s">
        <v>0</v>
      </c>
      <c r="C2" s="7"/>
      <c r="D2" s="10"/>
      <c r="E2" s="6"/>
      <c r="F2" s="6"/>
    </row>
    <row r="3" spans="1:6">
      <c r="A3" s="6"/>
      <c r="B3" s="7" t="s">
        <v>19</v>
      </c>
      <c r="C3" s="7"/>
      <c r="D3" s="10"/>
      <c r="E3" s="6"/>
      <c r="F3" s="6"/>
    </row>
    <row r="4" spans="1:6">
      <c r="A4" s="6"/>
      <c r="B4" s="8" t="s">
        <v>64</v>
      </c>
      <c r="C4" s="7"/>
      <c r="D4" s="10"/>
      <c r="E4" s="6"/>
      <c r="F4" s="6"/>
    </row>
    <row r="5" spans="1:6">
      <c r="A5" s="6"/>
      <c r="B5" s="6"/>
      <c r="C5" s="7"/>
      <c r="D5" s="10"/>
      <c r="E5" s="6"/>
      <c r="F5" s="6"/>
    </row>
    <row r="6" spans="1:6">
      <c r="A6" s="6"/>
      <c r="B6" s="6"/>
      <c r="C6" s="7"/>
      <c r="D6" s="10"/>
      <c r="E6" s="6"/>
      <c r="F6" s="6"/>
    </row>
    <row r="7" spans="1:6">
      <c r="A7" s="6"/>
      <c r="B7" s="6"/>
      <c r="C7" s="7"/>
      <c r="D7" s="10"/>
      <c r="E7" s="6"/>
      <c r="F7" s="6"/>
    </row>
    <row r="8" spans="1:6" ht="64.5" customHeight="1">
      <c r="A8" s="6"/>
      <c r="B8" s="6"/>
      <c r="C8" s="13" t="s">
        <v>33</v>
      </c>
      <c r="D8" s="21"/>
      <c r="E8" s="6"/>
      <c r="F8" s="6"/>
    </row>
    <row r="9" spans="1:6">
      <c r="A9" s="6"/>
      <c r="B9" s="6"/>
      <c r="C9" s="7"/>
      <c r="D9" s="10"/>
      <c r="E9" s="6"/>
      <c r="F9" s="6"/>
    </row>
    <row r="10" spans="1:6">
      <c r="A10" s="6" t="s">
        <v>2</v>
      </c>
      <c r="B10" s="6"/>
      <c r="C10" s="7">
        <v>66588.210000000006</v>
      </c>
      <c r="D10" s="10"/>
      <c r="E10" s="6"/>
      <c r="F10" s="6"/>
    </row>
    <row r="11" spans="1:6">
      <c r="A11" s="6"/>
      <c r="B11" s="6"/>
      <c r="C11" s="7"/>
      <c r="D11" s="10"/>
      <c r="E11" s="6"/>
      <c r="F11" s="6"/>
    </row>
    <row r="12" spans="1:6">
      <c r="A12" s="6" t="s">
        <v>3</v>
      </c>
      <c r="B12" s="6"/>
      <c r="C12" s="7"/>
      <c r="D12" s="10"/>
      <c r="E12" s="6"/>
      <c r="F12" s="6"/>
    </row>
    <row r="13" spans="1:6">
      <c r="A13" s="6"/>
      <c r="B13" s="6" t="s">
        <v>20</v>
      </c>
      <c r="C13" s="10">
        <v>56593.36</v>
      </c>
      <c r="D13" s="10"/>
      <c r="E13" s="6"/>
      <c r="F13" s="6"/>
    </row>
    <row r="14" spans="1:6">
      <c r="A14" s="6"/>
      <c r="B14" s="6" t="s">
        <v>26</v>
      </c>
      <c r="C14" s="11">
        <v>5448.29</v>
      </c>
      <c r="D14" s="10"/>
      <c r="E14" s="6"/>
      <c r="F14" s="6"/>
    </row>
    <row r="15" spans="1:6">
      <c r="A15" s="6"/>
      <c r="B15" s="6" t="s">
        <v>7</v>
      </c>
      <c r="C15" s="7">
        <f>SUM(C13:C14)</f>
        <v>62041.65</v>
      </c>
      <c r="D15" s="10"/>
      <c r="E15" s="6"/>
      <c r="F15" s="6"/>
    </row>
    <row r="16" spans="1:6">
      <c r="A16" s="6"/>
      <c r="B16" s="6"/>
      <c r="C16" s="7"/>
      <c r="D16" s="10"/>
      <c r="E16" s="6"/>
      <c r="F16" s="6"/>
    </row>
    <row r="17" spans="1:6">
      <c r="A17" s="6"/>
      <c r="B17" s="6" t="s">
        <v>8</v>
      </c>
      <c r="C17" s="11">
        <v>10462.08</v>
      </c>
      <c r="D17" s="10"/>
      <c r="E17" s="6"/>
      <c r="F17" s="6"/>
    </row>
    <row r="18" spans="1:6">
      <c r="A18" s="6"/>
      <c r="B18" s="6" t="s">
        <v>14</v>
      </c>
      <c r="C18" s="7">
        <f>SUM(C17)</f>
        <v>10462.08</v>
      </c>
      <c r="D18" s="10"/>
      <c r="E18" s="6"/>
      <c r="F18" s="6"/>
    </row>
    <row r="19" spans="1:6">
      <c r="A19" s="6"/>
      <c r="B19" s="6"/>
      <c r="C19" s="7"/>
      <c r="D19" s="10"/>
      <c r="E19" s="6"/>
      <c r="F19" s="6"/>
    </row>
    <row r="20" spans="1:6">
      <c r="A20" s="6" t="s">
        <v>15</v>
      </c>
      <c r="B20" s="6" t="s">
        <v>9</v>
      </c>
      <c r="C20" s="7">
        <v>24817.08</v>
      </c>
      <c r="D20" s="10"/>
      <c r="E20" s="6"/>
      <c r="F20" s="6"/>
    </row>
    <row r="21" spans="1:6">
      <c r="A21" s="6"/>
      <c r="B21" s="6" t="s">
        <v>10</v>
      </c>
      <c r="C21" s="7">
        <v>10982.04</v>
      </c>
      <c r="D21" s="10"/>
      <c r="E21" s="6"/>
      <c r="F21" s="6"/>
    </row>
    <row r="22" spans="1:6">
      <c r="A22" s="6"/>
      <c r="B22" s="6" t="s">
        <v>12</v>
      </c>
      <c r="C22" s="11">
        <v>40385.199999999997</v>
      </c>
      <c r="D22" s="10"/>
      <c r="E22" s="6"/>
      <c r="F22" s="6"/>
    </row>
    <row r="23" spans="1:6">
      <c r="A23" s="6"/>
      <c r="B23" s="6" t="s">
        <v>11</v>
      </c>
      <c r="C23" s="7">
        <f>SUM(C20:C22)</f>
        <v>76184.320000000007</v>
      </c>
      <c r="D23" s="10"/>
      <c r="E23" s="6"/>
      <c r="F23" s="6"/>
    </row>
    <row r="24" spans="1:6">
      <c r="A24" s="6"/>
      <c r="B24" s="6"/>
      <c r="C24" s="7"/>
      <c r="D24" s="10"/>
      <c r="E24" s="6"/>
      <c r="F24" s="6"/>
    </row>
    <row r="25" spans="1:6">
      <c r="A25" s="6"/>
      <c r="B25" s="6" t="s">
        <v>63</v>
      </c>
      <c r="C25" s="7">
        <f>C15+C18+C23</f>
        <v>148688.04999999999</v>
      </c>
      <c r="D25" s="10"/>
      <c r="E25" s="6"/>
      <c r="F25" s="6"/>
    </row>
    <row r="26" spans="1:6">
      <c r="A26" s="6"/>
      <c r="B26" s="6"/>
      <c r="C26" s="7"/>
      <c r="D26" s="10"/>
      <c r="E26" s="6"/>
      <c r="F26" s="6"/>
    </row>
    <row r="27" spans="1:6" ht="15.75" thickBot="1">
      <c r="A27" s="6"/>
      <c r="B27" s="6" t="s">
        <v>13</v>
      </c>
      <c r="C27" s="12">
        <v>-82099.839999999997</v>
      </c>
      <c r="D27" s="10"/>
      <c r="E27" s="6"/>
      <c r="F27" s="6"/>
    </row>
    <row r="28" spans="1:6" ht="15.75" thickTop="1">
      <c r="A28" s="6"/>
      <c r="B28" s="6"/>
      <c r="C28" s="7"/>
      <c r="D28" s="10"/>
      <c r="E28" s="6"/>
      <c r="F28" s="6"/>
    </row>
    <row r="29" spans="1:6">
      <c r="A29" s="6"/>
      <c r="B29" s="6"/>
      <c r="C29" s="7"/>
      <c r="D29" s="10"/>
      <c r="E29" s="6"/>
      <c r="F29" s="6"/>
    </row>
    <row r="30" spans="1:6">
      <c r="A30" s="6"/>
      <c r="B30" s="6"/>
      <c r="C30" s="7"/>
      <c r="D30" s="10"/>
      <c r="E30" s="6"/>
      <c r="F30" s="6"/>
    </row>
    <row r="31" spans="1:6">
      <c r="A31" s="6"/>
      <c r="B31" s="6"/>
      <c r="C31" s="7"/>
      <c r="D31" s="10"/>
      <c r="E31" s="6"/>
      <c r="F31" s="6"/>
    </row>
    <row r="32" spans="1:6">
      <c r="A32" s="6"/>
      <c r="B32" s="6"/>
      <c r="C32" s="7"/>
      <c r="D32" s="10"/>
      <c r="E32" s="6"/>
      <c r="F32" s="6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2"/>
  <sheetViews>
    <sheetView workbookViewId="0">
      <selection activeCell="A10" sqref="A10:B27"/>
    </sheetView>
  </sheetViews>
  <sheetFormatPr defaultRowHeight="15"/>
  <cols>
    <col min="1" max="1" width="7.140625" customWidth="1"/>
    <col min="2" max="2" width="18.42578125" customWidth="1"/>
    <col min="3" max="3" width="14.28515625" style="1" customWidth="1"/>
    <col min="4" max="4" width="4.140625" style="4" customWidth="1"/>
    <col min="5" max="5" width="14.140625" style="1" customWidth="1"/>
    <col min="6" max="6" width="4.140625" style="4" customWidth="1"/>
    <col min="7" max="7" width="12.28515625" style="1" customWidth="1"/>
  </cols>
  <sheetData>
    <row r="1" spans="1:9">
      <c r="A1" s="6"/>
      <c r="B1" s="7" t="s">
        <v>16</v>
      </c>
      <c r="C1" s="7"/>
      <c r="D1" s="10"/>
      <c r="E1" s="6"/>
      <c r="F1" s="23"/>
      <c r="G1" s="7"/>
      <c r="H1" s="6"/>
      <c r="I1" s="6"/>
    </row>
    <row r="2" spans="1:9">
      <c r="A2" s="6"/>
      <c r="B2" s="7" t="s">
        <v>0</v>
      </c>
      <c r="C2" s="7"/>
      <c r="D2" s="10"/>
      <c r="E2" s="6"/>
      <c r="F2" s="23"/>
      <c r="G2" s="7"/>
      <c r="H2" s="6"/>
      <c r="I2" s="6"/>
    </row>
    <row r="3" spans="1:9">
      <c r="A3" s="6"/>
      <c r="B3" s="7" t="s">
        <v>19</v>
      </c>
      <c r="C3" s="7"/>
      <c r="D3" s="10"/>
      <c r="E3" s="6"/>
      <c r="F3" s="23"/>
      <c r="G3" s="7"/>
      <c r="H3" s="6"/>
      <c r="I3" s="6"/>
    </row>
    <row r="4" spans="1:9">
      <c r="A4" s="6"/>
      <c r="B4" s="8" t="s">
        <v>61</v>
      </c>
      <c r="C4" s="7"/>
      <c r="D4" s="10"/>
      <c r="E4" s="6"/>
      <c r="F4" s="23"/>
      <c r="G4" s="7"/>
      <c r="H4" s="6"/>
      <c r="I4" s="6"/>
    </row>
    <row r="5" spans="1:9">
      <c r="A5" s="6"/>
      <c r="B5" s="6"/>
      <c r="C5" s="7"/>
      <c r="D5" s="10"/>
      <c r="E5" s="7"/>
      <c r="F5" s="10"/>
      <c r="G5" s="7"/>
      <c r="H5" s="6"/>
      <c r="I5" s="6"/>
    </row>
    <row r="6" spans="1:9">
      <c r="A6" s="6"/>
      <c r="B6" s="6"/>
      <c r="C6" s="7"/>
      <c r="D6" s="10"/>
      <c r="E6" s="7"/>
      <c r="F6" s="10"/>
      <c r="G6" s="7"/>
      <c r="H6" s="6"/>
      <c r="I6" s="6"/>
    </row>
    <row r="7" spans="1:9">
      <c r="A7" s="6"/>
      <c r="B7" s="6"/>
      <c r="C7" s="7"/>
      <c r="D7" s="10"/>
      <c r="E7" s="7"/>
      <c r="F7" s="10"/>
      <c r="G7" s="7"/>
      <c r="H7" s="6"/>
      <c r="I7" s="6"/>
    </row>
    <row r="8" spans="1:9" ht="64.5" customHeight="1">
      <c r="A8" s="6"/>
      <c r="B8" s="6"/>
      <c r="C8" s="13" t="s">
        <v>33</v>
      </c>
      <c r="D8" s="21"/>
      <c r="E8" s="13" t="s">
        <v>34</v>
      </c>
      <c r="F8" s="21"/>
      <c r="G8" s="13" t="s">
        <v>62</v>
      </c>
      <c r="H8" s="6"/>
      <c r="I8" s="6"/>
    </row>
    <row r="9" spans="1:9">
      <c r="A9" s="6"/>
      <c r="B9" s="6"/>
      <c r="C9" s="7"/>
      <c r="D9" s="10"/>
      <c r="E9" s="7"/>
      <c r="F9" s="10"/>
      <c r="G9" s="7"/>
      <c r="H9" s="6"/>
      <c r="I9" s="6"/>
    </row>
    <row r="10" spans="1:9">
      <c r="A10" s="6" t="s">
        <v>2</v>
      </c>
      <c r="B10" s="6"/>
      <c r="C10" s="7">
        <v>14000</v>
      </c>
      <c r="D10" s="10"/>
      <c r="E10" s="7">
        <v>21642.5</v>
      </c>
      <c r="F10" s="10"/>
      <c r="G10" s="7">
        <v>26634</v>
      </c>
      <c r="H10" s="6"/>
      <c r="I10" s="6"/>
    </row>
    <row r="11" spans="1:9">
      <c r="A11" s="6"/>
      <c r="B11" s="6"/>
      <c r="C11" s="7"/>
      <c r="D11" s="10"/>
      <c r="E11" s="7"/>
      <c r="F11" s="10"/>
      <c r="G11" s="7"/>
      <c r="H11" s="6"/>
      <c r="I11" s="6"/>
    </row>
    <row r="12" spans="1:9">
      <c r="A12" s="6" t="s">
        <v>3</v>
      </c>
      <c r="B12" s="6"/>
      <c r="C12" s="7"/>
      <c r="D12" s="10"/>
      <c r="E12" s="7"/>
      <c r="F12" s="10"/>
      <c r="G12" s="7"/>
      <c r="H12" s="6"/>
      <c r="I12" s="6"/>
    </row>
    <row r="13" spans="1:9">
      <c r="A13" s="6"/>
      <c r="B13" s="6" t="s">
        <v>20</v>
      </c>
      <c r="C13" s="10">
        <v>4734.5</v>
      </c>
      <c r="D13" s="10"/>
      <c r="E13" s="7">
        <v>4171.6099999999997</v>
      </c>
      <c r="F13" s="10"/>
      <c r="G13" s="7">
        <v>32281.16</v>
      </c>
      <c r="H13" s="6"/>
      <c r="I13" s="6"/>
    </row>
    <row r="14" spans="1:9">
      <c r="A14" s="6"/>
      <c r="B14" s="6" t="s">
        <v>26</v>
      </c>
      <c r="C14" s="11">
        <v>431.22</v>
      </c>
      <c r="D14" s="10"/>
      <c r="E14" s="11">
        <v>328.26</v>
      </c>
      <c r="F14" s="10"/>
      <c r="G14" s="11">
        <v>3368.06</v>
      </c>
      <c r="H14" s="6"/>
      <c r="I14" s="6"/>
    </row>
    <row r="15" spans="1:9">
      <c r="A15" s="6"/>
      <c r="B15" s="6" t="s">
        <v>7</v>
      </c>
      <c r="C15" s="7">
        <f>SUM(C13:C14)</f>
        <v>5165.72</v>
      </c>
      <c r="D15" s="10"/>
      <c r="E15" s="7">
        <f>SUM(E13:E14)</f>
        <v>4499.87</v>
      </c>
      <c r="F15" s="10"/>
      <c r="G15" s="7">
        <f t="shared" ref="G15" si="0">SUM(G13:G14)</f>
        <v>35649.22</v>
      </c>
      <c r="H15" s="6"/>
      <c r="I15" s="6"/>
    </row>
    <row r="16" spans="1:9">
      <c r="A16" s="6"/>
      <c r="B16" s="6"/>
      <c r="C16" s="7"/>
      <c r="D16" s="10"/>
      <c r="E16" s="7"/>
      <c r="F16" s="10"/>
      <c r="G16" s="7"/>
      <c r="H16" s="6"/>
      <c r="I16" s="6"/>
    </row>
    <row r="17" spans="1:9">
      <c r="A17" s="6"/>
      <c r="B17" s="6" t="s">
        <v>8</v>
      </c>
      <c r="C17" s="11">
        <v>0</v>
      </c>
      <c r="D17" s="10"/>
      <c r="E17" s="11">
        <v>5100</v>
      </c>
      <c r="F17" s="10"/>
      <c r="G17" s="11">
        <v>0</v>
      </c>
      <c r="H17" s="6"/>
      <c r="I17" s="6"/>
    </row>
    <row r="18" spans="1:9">
      <c r="A18" s="6"/>
      <c r="B18" s="6" t="s">
        <v>14</v>
      </c>
      <c r="C18" s="7">
        <f>SUM(C17)</f>
        <v>0</v>
      </c>
      <c r="D18" s="10"/>
      <c r="E18" s="7">
        <v>5100</v>
      </c>
      <c r="F18" s="10"/>
      <c r="G18" s="7">
        <v>0</v>
      </c>
      <c r="H18" s="6"/>
      <c r="I18" s="6"/>
    </row>
    <row r="19" spans="1:9">
      <c r="A19" s="6"/>
      <c r="B19" s="6"/>
      <c r="C19" s="7"/>
      <c r="D19" s="10"/>
      <c r="E19" s="7"/>
      <c r="F19" s="10"/>
      <c r="G19" s="7"/>
      <c r="H19" s="6"/>
      <c r="I19" s="6"/>
    </row>
    <row r="20" spans="1:9">
      <c r="A20" s="6" t="s">
        <v>15</v>
      </c>
      <c r="B20" s="6" t="s">
        <v>9</v>
      </c>
      <c r="C20" s="7">
        <v>2700.19</v>
      </c>
      <c r="D20" s="10"/>
      <c r="E20" s="7">
        <v>2253.5</v>
      </c>
      <c r="F20" s="10"/>
      <c r="G20" s="7">
        <v>13363.93</v>
      </c>
      <c r="H20" s="6"/>
      <c r="I20" s="6"/>
    </row>
    <row r="21" spans="1:9">
      <c r="A21" s="6"/>
      <c r="B21" s="6" t="s">
        <v>10</v>
      </c>
      <c r="C21" s="7">
        <v>580.72</v>
      </c>
      <c r="D21" s="10"/>
      <c r="E21" s="7">
        <v>1562.64</v>
      </c>
      <c r="F21" s="10"/>
      <c r="G21" s="7">
        <v>6742.12</v>
      </c>
      <c r="H21" s="6"/>
      <c r="I21" s="6"/>
    </row>
    <row r="22" spans="1:9">
      <c r="A22" s="6"/>
      <c r="B22" s="6" t="s">
        <v>12</v>
      </c>
      <c r="C22" s="11">
        <v>1042.5999999999999</v>
      </c>
      <c r="D22" s="10"/>
      <c r="E22" s="11">
        <v>2915.39</v>
      </c>
      <c r="F22" s="10"/>
      <c r="G22" s="11">
        <v>20807.61</v>
      </c>
      <c r="H22" s="6"/>
      <c r="I22" s="6"/>
    </row>
    <row r="23" spans="1:9">
      <c r="A23" s="6"/>
      <c r="B23" s="6" t="s">
        <v>11</v>
      </c>
      <c r="C23" s="7">
        <f>SUM(C20:C22)</f>
        <v>4323.51</v>
      </c>
      <c r="D23" s="10"/>
      <c r="E23" s="10">
        <f>SUM(E20:E22)</f>
        <v>6731.5300000000007</v>
      </c>
      <c r="F23" s="10"/>
      <c r="G23" s="7">
        <f>SUM(G20:G22)</f>
        <v>40913.660000000003</v>
      </c>
      <c r="H23" s="6"/>
      <c r="I23" s="6"/>
    </row>
    <row r="24" spans="1:9">
      <c r="A24" s="6"/>
      <c r="B24" s="6"/>
      <c r="C24" s="7"/>
      <c r="D24" s="10"/>
      <c r="E24" s="10"/>
      <c r="F24" s="10"/>
      <c r="G24" s="7"/>
      <c r="H24" s="6"/>
      <c r="I24" s="6"/>
    </row>
    <row r="25" spans="1:9">
      <c r="A25" s="6"/>
      <c r="B25" s="6" t="s">
        <v>63</v>
      </c>
      <c r="C25" s="7">
        <f>C15+C18+C23</f>
        <v>9489.23</v>
      </c>
      <c r="D25" s="10"/>
      <c r="E25" s="7">
        <f>E15+E18+E23</f>
        <v>16331.4</v>
      </c>
      <c r="F25" s="10"/>
      <c r="G25" s="7">
        <f t="shared" ref="G25" si="1">G15+G18+G23</f>
        <v>76562.880000000005</v>
      </c>
      <c r="H25" s="6"/>
      <c r="I25" s="6"/>
    </row>
    <row r="26" spans="1:9">
      <c r="A26" s="6"/>
      <c r="B26" s="6"/>
      <c r="C26" s="7"/>
      <c r="D26" s="10"/>
      <c r="E26" s="7"/>
      <c r="F26" s="10"/>
      <c r="G26" s="7"/>
      <c r="H26" s="6"/>
      <c r="I26" s="6"/>
    </row>
    <row r="27" spans="1:9" ht="15.75" thickBot="1">
      <c r="A27" s="6"/>
      <c r="B27" s="6" t="s">
        <v>13</v>
      </c>
      <c r="C27" s="12">
        <f>C10-C15-C23</f>
        <v>4510.7699999999986</v>
      </c>
      <c r="D27" s="10"/>
      <c r="E27" s="12">
        <f>E10-E25</f>
        <v>5311.1</v>
      </c>
      <c r="F27" s="10"/>
      <c r="G27" s="12">
        <f t="shared" ref="G27" si="2">G10-G15-G23</f>
        <v>-49928.880000000005</v>
      </c>
      <c r="H27" s="6"/>
      <c r="I27" s="6"/>
    </row>
    <row r="28" spans="1:9" ht="15.75" thickTop="1">
      <c r="A28" s="6"/>
      <c r="B28" s="6"/>
      <c r="C28" s="7"/>
      <c r="D28" s="10"/>
      <c r="E28" s="7"/>
      <c r="F28" s="10"/>
      <c r="G28" s="7"/>
      <c r="H28" s="6"/>
      <c r="I28" s="6"/>
    </row>
    <row r="29" spans="1:9">
      <c r="A29" s="6"/>
      <c r="B29" s="6"/>
      <c r="C29" s="7"/>
      <c r="D29" s="10"/>
      <c r="E29" s="7"/>
      <c r="F29" s="10"/>
      <c r="G29" s="7"/>
      <c r="H29" s="6"/>
      <c r="I29" s="6"/>
    </row>
    <row r="30" spans="1:9">
      <c r="A30" s="6"/>
      <c r="B30" s="6"/>
      <c r="C30" s="7"/>
      <c r="D30" s="10"/>
      <c r="E30" s="7"/>
      <c r="F30" s="10"/>
      <c r="G30" s="7"/>
      <c r="H30" s="6"/>
      <c r="I30" s="6"/>
    </row>
    <row r="31" spans="1:9">
      <c r="A31" s="6"/>
      <c r="B31" s="6"/>
      <c r="C31" s="7"/>
      <c r="D31" s="10"/>
      <c r="E31" s="7"/>
      <c r="F31" s="10"/>
      <c r="G31" s="7"/>
      <c r="H31" s="6"/>
      <c r="I31" s="6"/>
    </row>
    <row r="32" spans="1:9">
      <c r="A32" s="6"/>
      <c r="B32" s="6"/>
      <c r="C32" s="7"/>
      <c r="D32" s="10"/>
      <c r="E32" s="7"/>
      <c r="F32" s="10"/>
      <c r="G32" s="7"/>
      <c r="H32" s="6"/>
      <c r="I32" s="6"/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0"/>
  <sheetViews>
    <sheetView workbookViewId="0">
      <selection activeCell="M14" sqref="M14"/>
    </sheetView>
  </sheetViews>
  <sheetFormatPr defaultRowHeight="15"/>
  <cols>
    <col min="2" max="2" width="18.42578125" customWidth="1"/>
    <col min="3" max="3" width="13.7109375" style="1" customWidth="1"/>
    <col min="4" max="4" width="4.140625" style="4" customWidth="1"/>
    <col min="5" max="5" width="14.28515625" style="1" customWidth="1"/>
    <col min="6" max="6" width="4.140625" style="1" customWidth="1"/>
    <col min="7" max="7" width="12.140625" style="1" customWidth="1"/>
  </cols>
  <sheetData>
    <row r="1" spans="1:9">
      <c r="A1" s="6"/>
      <c r="B1" s="7" t="s">
        <v>17</v>
      </c>
      <c r="C1" s="7"/>
      <c r="D1" s="10"/>
      <c r="E1" s="6"/>
      <c r="F1" s="6"/>
      <c r="G1" s="7"/>
      <c r="H1" s="6"/>
      <c r="I1" s="6"/>
    </row>
    <row r="2" spans="1:9">
      <c r="A2" s="6"/>
      <c r="B2" s="7" t="s">
        <v>0</v>
      </c>
      <c r="C2" s="7"/>
      <c r="D2" s="10"/>
      <c r="E2" s="6"/>
      <c r="F2" s="6"/>
      <c r="G2" s="7"/>
      <c r="H2" s="6"/>
      <c r="I2" s="6"/>
    </row>
    <row r="3" spans="1:9">
      <c r="A3" s="6"/>
      <c r="B3" s="7" t="s">
        <v>19</v>
      </c>
      <c r="C3" s="7"/>
      <c r="D3" s="10"/>
      <c r="E3" s="6"/>
      <c r="F3" s="6"/>
      <c r="G3" s="7"/>
      <c r="H3" s="6"/>
      <c r="I3" s="6"/>
    </row>
    <row r="4" spans="1:9">
      <c r="A4" s="6"/>
      <c r="B4" s="8" t="s">
        <v>61</v>
      </c>
      <c r="C4" s="7"/>
      <c r="D4" s="10"/>
      <c r="E4" s="6"/>
      <c r="F4" s="6"/>
      <c r="G4" s="7"/>
      <c r="H4" s="6"/>
      <c r="I4" s="6"/>
    </row>
    <row r="5" spans="1:9">
      <c r="A5" s="6"/>
      <c r="B5" s="6"/>
      <c r="C5" s="7"/>
      <c r="D5" s="10"/>
      <c r="E5" s="7"/>
      <c r="F5" s="7"/>
      <c r="G5" s="7"/>
      <c r="H5" s="6"/>
      <c r="I5" s="6"/>
    </row>
    <row r="6" spans="1:9">
      <c r="A6" s="6"/>
      <c r="B6" s="6"/>
      <c r="C6" s="7"/>
      <c r="D6" s="10"/>
      <c r="E6" s="7"/>
      <c r="F6" s="7"/>
      <c r="G6" s="7"/>
      <c r="H6" s="6"/>
      <c r="I6" s="6"/>
    </row>
    <row r="7" spans="1:9">
      <c r="A7" s="6"/>
      <c r="B7" s="6"/>
      <c r="C7" s="7"/>
      <c r="D7" s="10"/>
      <c r="E7" s="7"/>
      <c r="F7" s="7"/>
      <c r="G7" s="7"/>
      <c r="H7" s="6"/>
      <c r="I7" s="6"/>
    </row>
    <row r="8" spans="1:9" ht="64.5" customHeight="1">
      <c r="A8" s="6"/>
      <c r="B8" s="6"/>
      <c r="C8" s="13" t="s">
        <v>33</v>
      </c>
      <c r="D8" s="21"/>
      <c r="E8" s="13" t="s">
        <v>34</v>
      </c>
      <c r="F8"/>
      <c r="G8" s="13" t="s">
        <v>62</v>
      </c>
      <c r="H8" s="6"/>
      <c r="I8" s="6"/>
    </row>
    <row r="9" spans="1:9">
      <c r="A9" s="6"/>
      <c r="B9" s="6"/>
      <c r="C9" s="7"/>
      <c r="D9" s="10"/>
      <c r="E9" s="7"/>
      <c r="F9" s="7"/>
      <c r="G9" s="7"/>
      <c r="H9" s="6"/>
      <c r="I9" s="6"/>
    </row>
    <row r="10" spans="1:9">
      <c r="A10" s="6" t="s">
        <v>2</v>
      </c>
      <c r="B10" s="6"/>
      <c r="C10" s="7">
        <v>6074</v>
      </c>
      <c r="D10" s="10"/>
      <c r="E10" s="7">
        <v>5916.75</v>
      </c>
      <c r="F10" s="7"/>
      <c r="G10" s="7">
        <v>21307.200000000001</v>
      </c>
      <c r="H10" s="6"/>
      <c r="I10" s="6"/>
    </row>
    <row r="11" spans="1:9">
      <c r="A11" s="6"/>
      <c r="B11" s="6"/>
      <c r="C11" s="7"/>
      <c r="D11" s="10"/>
      <c r="E11" s="7"/>
      <c r="F11" s="7"/>
      <c r="G11" s="7"/>
      <c r="H11" s="6"/>
      <c r="I11" s="6"/>
    </row>
    <row r="12" spans="1:9">
      <c r="A12" s="6" t="s">
        <v>3</v>
      </c>
      <c r="B12" s="6"/>
      <c r="C12" s="7"/>
      <c r="D12" s="10"/>
      <c r="E12" s="7"/>
      <c r="F12" s="7"/>
      <c r="G12" s="7"/>
      <c r="H12" s="6"/>
      <c r="I12" s="6"/>
    </row>
    <row r="13" spans="1:9">
      <c r="A13" s="6"/>
      <c r="B13" s="6" t="s">
        <v>20</v>
      </c>
      <c r="C13" s="10">
        <v>2650.57</v>
      </c>
      <c r="D13" s="10"/>
      <c r="E13" s="7">
        <v>2614.06</v>
      </c>
      <c r="F13" s="7"/>
      <c r="G13" s="7">
        <v>12137.53</v>
      </c>
      <c r="H13" s="6"/>
      <c r="I13" s="6"/>
    </row>
    <row r="14" spans="1:9">
      <c r="A14" s="6"/>
      <c r="B14" s="6" t="s">
        <v>26</v>
      </c>
      <c r="C14" s="11">
        <v>251.35</v>
      </c>
      <c r="D14" s="10"/>
      <c r="E14" s="11">
        <v>260.20999999999998</v>
      </c>
      <c r="F14" s="10"/>
      <c r="G14" s="11">
        <v>1240.56</v>
      </c>
      <c r="H14" s="6"/>
      <c r="I14" s="6"/>
    </row>
    <row r="15" spans="1:9">
      <c r="A15" s="6"/>
      <c r="B15" s="6" t="s">
        <v>7</v>
      </c>
      <c r="C15" s="7">
        <f>SUM(C13:C14)</f>
        <v>2901.92</v>
      </c>
      <c r="D15" s="10"/>
      <c r="E15" s="7">
        <f>SUM(E13:E14)</f>
        <v>2874.27</v>
      </c>
      <c r="F15" s="7"/>
      <c r="G15" s="7">
        <f>SUM(G13:G14)</f>
        <v>13378.09</v>
      </c>
      <c r="H15" s="6"/>
      <c r="I15" s="6"/>
    </row>
    <row r="16" spans="1:9">
      <c r="A16" s="6"/>
      <c r="B16" s="6"/>
      <c r="C16" s="7"/>
      <c r="D16" s="10"/>
      <c r="E16" s="7"/>
      <c r="F16" s="7"/>
      <c r="G16" s="7"/>
      <c r="H16" s="6"/>
      <c r="I16" s="6"/>
    </row>
    <row r="17" spans="1:9">
      <c r="A17" s="6"/>
      <c r="B17" s="6"/>
      <c r="C17" s="7"/>
      <c r="D17" s="10"/>
      <c r="E17" s="7"/>
      <c r="F17" s="7"/>
      <c r="G17" s="7"/>
      <c r="H17" s="6"/>
      <c r="I17" s="6"/>
    </row>
    <row r="18" spans="1:9">
      <c r="A18" s="6" t="s">
        <v>15</v>
      </c>
      <c r="B18" s="6" t="s">
        <v>12</v>
      </c>
      <c r="C18" s="11">
        <v>4763.01</v>
      </c>
      <c r="D18" s="10"/>
      <c r="E18" s="11">
        <v>4899.6899999999996</v>
      </c>
      <c r="F18" s="7"/>
      <c r="G18" s="11">
        <v>14815.09</v>
      </c>
      <c r="H18" s="6"/>
      <c r="I18" s="6"/>
    </row>
    <row r="19" spans="1:9">
      <c r="A19" s="6"/>
      <c r="B19" s="6" t="s">
        <v>11</v>
      </c>
      <c r="C19" s="7">
        <f>SUM(C18)</f>
        <v>4763.01</v>
      </c>
      <c r="D19" s="10"/>
      <c r="E19" s="7">
        <f>SUM(E18)</f>
        <v>4899.6899999999996</v>
      </c>
      <c r="F19" s="7"/>
      <c r="G19" s="7">
        <f>SUM(G18)</f>
        <v>14815.09</v>
      </c>
      <c r="H19" s="6"/>
      <c r="I19" s="6"/>
    </row>
    <row r="20" spans="1:9">
      <c r="A20" s="6"/>
      <c r="B20" s="6"/>
      <c r="C20"/>
      <c r="D20" s="22"/>
      <c r="E20"/>
      <c r="F20"/>
      <c r="G20"/>
      <c r="H20" s="6"/>
      <c r="I20" s="6"/>
    </row>
    <row r="21" spans="1:9">
      <c r="A21" s="6"/>
      <c r="B21" s="6" t="s">
        <v>63</v>
      </c>
      <c r="C21" s="7">
        <f>C15+C19</f>
        <v>7664.93</v>
      </c>
      <c r="D21" s="10"/>
      <c r="E21" s="7">
        <f>E15+E19</f>
        <v>7773.9599999999991</v>
      </c>
      <c r="F21" s="10"/>
      <c r="G21" s="7">
        <f>G15+G19</f>
        <v>28193.18</v>
      </c>
      <c r="H21" s="6"/>
      <c r="I21" s="6"/>
    </row>
    <row r="22" spans="1:9">
      <c r="A22" s="6"/>
      <c r="B22" s="6"/>
      <c r="C22" s="7"/>
      <c r="D22" s="10"/>
      <c r="E22" s="7"/>
      <c r="F22" s="7"/>
      <c r="G22" s="7"/>
      <c r="H22" s="6"/>
      <c r="I22" s="6"/>
    </row>
    <row r="23" spans="1:9" ht="15.75" thickBot="1">
      <c r="A23" s="6"/>
      <c r="B23" s="6" t="s">
        <v>13</v>
      </c>
      <c r="C23" s="12">
        <f>C10-C15-C19</f>
        <v>-1590.9300000000003</v>
      </c>
      <c r="D23" s="10"/>
      <c r="E23" s="12">
        <f t="shared" ref="E23:G23" si="0">E10-E15-E19</f>
        <v>-1857.2099999999996</v>
      </c>
      <c r="F23"/>
      <c r="G23" s="12">
        <f t="shared" si="0"/>
        <v>-6885.98</v>
      </c>
      <c r="H23" s="6"/>
      <c r="I23" s="6"/>
    </row>
    <row r="24" spans="1:9" ht="15.75" thickTop="1">
      <c r="A24" s="6"/>
      <c r="B24" s="6"/>
      <c r="C24" s="7"/>
      <c r="D24" s="10"/>
      <c r="E24" s="7"/>
      <c r="F24" s="7"/>
      <c r="G24" s="7"/>
      <c r="H24" s="6"/>
      <c r="I24" s="6"/>
    </row>
    <row r="25" spans="1:9">
      <c r="A25" s="6"/>
      <c r="B25" s="6"/>
      <c r="C25" s="7"/>
      <c r="D25" s="10"/>
      <c r="E25" s="7"/>
      <c r="F25" s="7"/>
      <c r="G25" s="7"/>
      <c r="H25" s="6"/>
      <c r="I25" s="6"/>
    </row>
    <row r="26" spans="1:9">
      <c r="A26" s="6"/>
      <c r="B26" s="6"/>
      <c r="C26" s="7"/>
      <c r="D26" s="10"/>
      <c r="E26" s="7"/>
      <c r="F26" s="7"/>
      <c r="G26" s="7"/>
      <c r="H26" s="6"/>
      <c r="I26" s="6"/>
    </row>
    <row r="27" spans="1:9">
      <c r="A27" s="6"/>
      <c r="B27" s="6"/>
      <c r="C27" s="7"/>
      <c r="D27" s="10"/>
      <c r="E27" s="7"/>
      <c r="F27" s="7"/>
      <c r="G27" s="7"/>
      <c r="H27" s="6"/>
      <c r="I27" s="6"/>
    </row>
    <row r="28" spans="1:9">
      <c r="A28" s="6"/>
      <c r="B28" s="6"/>
      <c r="C28" s="7"/>
      <c r="D28" s="10"/>
      <c r="E28" s="7"/>
      <c r="F28" s="7"/>
      <c r="G28" s="7"/>
      <c r="H28" s="6"/>
      <c r="I28" s="6"/>
    </row>
    <row r="29" spans="1:9">
      <c r="A29" s="6"/>
      <c r="B29" s="6"/>
      <c r="C29" s="7"/>
      <c r="D29" s="10"/>
      <c r="E29" s="7"/>
      <c r="F29" s="7"/>
      <c r="G29" s="7"/>
      <c r="H29" s="6"/>
      <c r="I29" s="6"/>
    </row>
    <row r="30" spans="1:9">
      <c r="A30" s="6"/>
      <c r="B30" s="6"/>
      <c r="C30" s="7"/>
      <c r="D30" s="10"/>
      <c r="E30" s="7"/>
      <c r="F30" s="7"/>
      <c r="G30" s="7"/>
      <c r="H30" s="6"/>
      <c r="I30" s="6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March 2020</vt:lpstr>
      <vt:lpstr>Arena July 19 </vt:lpstr>
      <vt:lpstr>Arena June 19</vt:lpstr>
      <vt:lpstr>TS July 19</vt:lpstr>
      <vt:lpstr>TS June 19</vt:lpstr>
      <vt:lpstr>TS May 19</vt:lpstr>
      <vt:lpstr>2018-2019 Season</vt:lpstr>
      <vt:lpstr>Arena Apr 19</vt:lpstr>
      <vt:lpstr>TS April 19</vt:lpstr>
      <vt:lpstr>Oct. 18</vt:lpstr>
      <vt:lpstr>Arena 5 Yr Comparison</vt:lpstr>
      <vt:lpstr>TS Mar19</vt:lpstr>
      <vt:lpstr>Arena Mar19</vt:lpstr>
      <vt:lpstr>TS Feb 19 </vt:lpstr>
      <vt:lpstr>Arena Feb 19 </vt:lpstr>
      <vt:lpstr>TS Jan 19</vt:lpstr>
      <vt:lpstr>Arena Jan 19</vt:lpstr>
      <vt:lpstr>Arena 2018</vt:lpstr>
      <vt:lpstr>TS 2018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Accountant</dc:creator>
  <cp:lastModifiedBy>Brent H. Sweet</cp:lastModifiedBy>
  <cp:lastPrinted>2020-05-06T18:43:54Z</cp:lastPrinted>
  <dcterms:created xsi:type="dcterms:W3CDTF">2019-01-16T15:52:52Z</dcterms:created>
  <dcterms:modified xsi:type="dcterms:W3CDTF">2020-05-06T18:49:07Z</dcterms:modified>
</cp:coreProperties>
</file>